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175" windowHeight="9045" tabRatio="710" activeTab="2"/>
  </bookViews>
  <sheets>
    <sheet name="Tab č. 1 Srby" sheetId="1" r:id="rId1"/>
    <sheet name="Tab č. 2 Srby" sheetId="2" r:id="rId2"/>
    <sheet name="Tab č.3 Srby" sheetId="3" r:id="rId3"/>
  </sheets>
  <definedNames>
    <definedName name="_xlnm.Print_Titles" localSheetId="0">'Tab č. 1 Srby'!$6:$7</definedName>
    <definedName name="_xlnm.Print_Titles" localSheetId="1">'Tab č. 2 Srby'!$6:$7</definedName>
    <definedName name="_xlnm.Print_Area" localSheetId="0">'Tab č. 1 Srby'!$A$1:$J$224</definedName>
    <definedName name="_xlnm.Print_Area" localSheetId="1">'Tab č. 2 Srby'!$A$1:$M$62</definedName>
  </definedNames>
  <calcPr fullCalcOnLoad="1"/>
</workbook>
</file>

<file path=xl/comments1.xml><?xml version="1.0" encoding="utf-8"?>
<comments xmlns="http://schemas.openxmlformats.org/spreadsheetml/2006/main">
  <authors>
    <author>Architektonick? studio Hysek</author>
  </authors>
  <commentList>
    <comment ref="J150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J167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J176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J183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J190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J196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J207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  <comment ref="J204" authorId="0">
      <text>
        <r>
          <rPr>
            <b/>
            <sz val="8"/>
            <rFont val="Tahoma"/>
            <family val="0"/>
          </rPr>
          <t>Architektonické studio Hysek: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<sst xmlns="http://schemas.openxmlformats.org/spreadsheetml/2006/main" count="907" uniqueCount="238">
  <si>
    <t>les</t>
  </si>
  <si>
    <r>
      <t>m</t>
    </r>
    <r>
      <rPr>
        <b/>
        <vertAlign val="superscript"/>
        <sz val="8"/>
        <rFont val="Arial CE"/>
        <family val="2"/>
      </rPr>
      <t>2</t>
    </r>
  </si>
  <si>
    <t>SOUPIS LOKALIT - ZÁBOR</t>
  </si>
  <si>
    <t xml:space="preserve">akce :  </t>
  </si>
  <si>
    <t>Lok.</t>
  </si>
  <si>
    <t>Parcela</t>
  </si>
  <si>
    <t>Výměra</t>
  </si>
  <si>
    <t>Druh</t>
  </si>
  <si>
    <t>BPEJ</t>
  </si>
  <si>
    <t>Třída</t>
  </si>
  <si>
    <t>LV</t>
  </si>
  <si>
    <t>čís.</t>
  </si>
  <si>
    <t>pozemku</t>
  </si>
  <si>
    <t>ochrany</t>
  </si>
  <si>
    <t>zahrada</t>
  </si>
  <si>
    <t>orná půda</t>
  </si>
  <si>
    <t>Mezisoučet</t>
  </si>
  <si>
    <t xml:space="preserve"> -</t>
  </si>
  <si>
    <t>POŽADAVKY NOVÝCH FUNKČNÍCH SOUBORŮ NA PLOCHY</t>
  </si>
  <si>
    <t>Funkční soubor</t>
  </si>
  <si>
    <r>
      <t xml:space="preserve">   Zemědělská půda ( 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 xml:space="preserve"> )</t>
    </r>
  </si>
  <si>
    <t>celk.</t>
  </si>
  <si>
    <t>celková</t>
  </si>
  <si>
    <t xml:space="preserve">Celkem </t>
  </si>
  <si>
    <t>Poznámka</t>
  </si>
  <si>
    <t>IV.</t>
  </si>
  <si>
    <t>trvalý travní porost</t>
  </si>
  <si>
    <t>III.</t>
  </si>
  <si>
    <t>ostatní plocha</t>
  </si>
  <si>
    <t>V.</t>
  </si>
  <si>
    <t>k. ú. :</t>
  </si>
  <si>
    <t>v SZÚ</t>
  </si>
  <si>
    <t>mimo SZÚ</t>
  </si>
  <si>
    <t>Požadavky nových funkčních souborů na plochy dle tříd ochrany zemědělské půdy</t>
  </si>
  <si>
    <t>%</t>
  </si>
  <si>
    <t>II.</t>
  </si>
  <si>
    <t>Výměra celkem</t>
  </si>
  <si>
    <t>Třída ochrany</t>
  </si>
  <si>
    <t>Výměra zemědělské půdy</t>
  </si>
  <si>
    <t>Výměra nezemědělské půdy</t>
  </si>
  <si>
    <t>Přehled BPEJ</t>
  </si>
  <si>
    <r>
      <t>Výměra ( 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 xml:space="preserve"> )</t>
    </r>
  </si>
  <si>
    <r>
      <t xml:space="preserve">  Výměra nezem. půdy (m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)</t>
    </r>
  </si>
  <si>
    <r>
      <t>Výměra (m</t>
    </r>
    <r>
      <rPr>
        <b/>
        <vertAlign val="superscript"/>
        <sz val="12"/>
        <color indexed="8"/>
        <rFont val="Arial CE"/>
        <family val="2"/>
      </rPr>
      <t>2</t>
    </r>
    <r>
      <rPr>
        <b/>
        <sz val="12"/>
        <color indexed="8"/>
        <rFont val="Arial CE"/>
        <family val="2"/>
      </rPr>
      <t>)</t>
    </r>
  </si>
  <si>
    <t>1045/11 č.</t>
  </si>
  <si>
    <t>neplodná půda</t>
  </si>
  <si>
    <t>č.</t>
  </si>
  <si>
    <t>lesní pozemek</t>
  </si>
  <si>
    <t>ZÁBORY PRO VEŘEJNĚ PROSPĚŠNÉ STAVBY A VEŘEJNĚ PROSPĚŠNÁ OPATŘENÍ</t>
  </si>
  <si>
    <t>Územní plán SRBY - návrh</t>
  </si>
  <si>
    <t>SRBY nad Úslavou</t>
  </si>
  <si>
    <t>umístění</t>
  </si>
  <si>
    <t>poznámka</t>
  </si>
  <si>
    <t xml:space="preserve"> BI - bydlení individuální</t>
  </si>
  <si>
    <t>691/1</t>
  </si>
  <si>
    <t>M z.ú.</t>
  </si>
  <si>
    <t>691/14</t>
  </si>
  <si>
    <t>691/15</t>
  </si>
  <si>
    <t>691/16</t>
  </si>
  <si>
    <t>691/17</t>
  </si>
  <si>
    <t>691/18</t>
  </si>
  <si>
    <t>691/19</t>
  </si>
  <si>
    <t>691/20</t>
  </si>
  <si>
    <t>691/21</t>
  </si>
  <si>
    <t>691/22</t>
  </si>
  <si>
    <t>691/23</t>
  </si>
  <si>
    <t>693/21</t>
  </si>
  <si>
    <t>693/22</t>
  </si>
  <si>
    <r>
      <t xml:space="preserve"> Zastavěné plochy a nádvoří 60 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 xml:space="preserve"> - bez záboru.</t>
    </r>
  </si>
  <si>
    <t xml:space="preserve"> Mezisoučet</t>
  </si>
  <si>
    <t>OV - Občanská vybavenost</t>
  </si>
  <si>
    <t>689</t>
  </si>
  <si>
    <t>691/6</t>
  </si>
  <si>
    <t>V z.ú.</t>
  </si>
  <si>
    <t>687/1</t>
  </si>
  <si>
    <t>692 č.</t>
  </si>
  <si>
    <r>
      <t xml:space="preserve"> Zastavěné plochy a nádvoří 2828 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 xml:space="preserve"> - bez záboru.</t>
    </r>
  </si>
  <si>
    <r>
      <t>Ostatní plochy funkčně využité 253 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 xml:space="preserve"> - bez záboru.</t>
    </r>
  </si>
  <si>
    <t xml:space="preserve"> PV - Veřejné prostranství</t>
  </si>
  <si>
    <t xml:space="preserve"> Z1 - Mezisoučet </t>
  </si>
  <si>
    <t xml:space="preserve"> Návrhové období</t>
  </si>
  <si>
    <t>674 č.</t>
  </si>
  <si>
    <t>693/2 č.</t>
  </si>
  <si>
    <t xml:space="preserve"> Z2  Mezisoučet </t>
  </si>
  <si>
    <t>622 č.</t>
  </si>
  <si>
    <t xml:space="preserve"> Z3 - Mezisoučet</t>
  </si>
  <si>
    <t>646/3</t>
  </si>
  <si>
    <t>647/2</t>
  </si>
  <si>
    <t>647/4</t>
  </si>
  <si>
    <t>647/8</t>
  </si>
  <si>
    <t>650/3 č</t>
  </si>
  <si>
    <t>650/1 č.</t>
  </si>
  <si>
    <t>650/4 č.</t>
  </si>
  <si>
    <t>650/6 č.</t>
  </si>
  <si>
    <t>650/7 č.</t>
  </si>
  <si>
    <t xml:space="preserve"> RS - sport a rekreace</t>
  </si>
  <si>
    <t xml:space="preserve"> Z4   Mezisoučet </t>
  </si>
  <si>
    <t xml:space="preserve"> Z5  Mezisoučet </t>
  </si>
  <si>
    <t xml:space="preserve"> VD - výroba drobná</t>
  </si>
  <si>
    <t>776/1</t>
  </si>
  <si>
    <t>776/2</t>
  </si>
  <si>
    <t>786/1 č.</t>
  </si>
  <si>
    <t xml:space="preserve"> Z6  Mezisoučet </t>
  </si>
  <si>
    <t>WD - 01 - koridor pro zdvojkolejnění železniční trati č. 190 včetně přesunutí žel.zastávky a souvisejícich    úprav komunikací</t>
  </si>
  <si>
    <t>nezapsána na LV</t>
  </si>
  <si>
    <t>WD - 01.1 - Koridor pro zdvojkolejnění železniční trati č. 190 včetně přesunutí železniční zastávky</t>
  </si>
  <si>
    <t>není na LV</t>
  </si>
  <si>
    <t>217 č.</t>
  </si>
  <si>
    <t>216/1 č.</t>
  </si>
  <si>
    <t>221 č.</t>
  </si>
  <si>
    <t>233 č.</t>
  </si>
  <si>
    <t>V</t>
  </si>
  <si>
    <t>IV</t>
  </si>
  <si>
    <t>234 č.</t>
  </si>
  <si>
    <t>243 č.</t>
  </si>
  <si>
    <t>272 č.</t>
  </si>
  <si>
    <t>296/2 č.</t>
  </si>
  <si>
    <t>297 č.</t>
  </si>
  <si>
    <t>306 č.</t>
  </si>
  <si>
    <t>321 č.</t>
  </si>
  <si>
    <t>325 č.</t>
  </si>
  <si>
    <t>339/1 č.</t>
  </si>
  <si>
    <t>340/1 č.</t>
  </si>
  <si>
    <t>376 č.</t>
  </si>
  <si>
    <t>411/1 č.</t>
  </si>
  <si>
    <t>541/4 č.</t>
  </si>
  <si>
    <t>541/2 č.</t>
  </si>
  <si>
    <t>545/1 č.</t>
  </si>
  <si>
    <t xml:space="preserve">545/9 č. </t>
  </si>
  <si>
    <t xml:space="preserve">545/10 č. </t>
  </si>
  <si>
    <t>581/1 č.</t>
  </si>
  <si>
    <t>697/1 č.</t>
  </si>
  <si>
    <t>697/3 č.</t>
  </si>
  <si>
    <t>704 č.</t>
  </si>
  <si>
    <t>705 č.</t>
  </si>
  <si>
    <r>
      <t>Ostatní plochy funkčně využité 6527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</si>
  <si>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 xml:space="preserve">WD-01.1  Mezisoučet </t>
  </si>
  <si>
    <t>689 č.</t>
  </si>
  <si>
    <r>
      <t>Ostatní plochy funkčně využité 378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</si>
  <si>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 xml:space="preserve">WD-01.2  Mezisoučet </t>
  </si>
  <si>
    <t xml:space="preserve">WD-01.5  Mezisoučet </t>
  </si>
  <si>
    <r>
      <t>Ostatní plochy funkčně využité 455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</si>
  <si>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>706/22 č.</t>
  </si>
  <si>
    <t xml:space="preserve">WD-01.6  Mezisoučet </t>
  </si>
  <si>
    <t>545/10 č.</t>
  </si>
  <si>
    <t xml:space="preserve"> WD - 01 Mezisoučet - Mezisoučet </t>
  </si>
  <si>
    <t>Drážní doprava</t>
  </si>
  <si>
    <t>Místní komunikace</t>
  </si>
  <si>
    <t>WD - 02 - Místní komunikace na pahorku</t>
  </si>
  <si>
    <t>41/1 Č.</t>
  </si>
  <si>
    <t>646/3 č.</t>
  </si>
  <si>
    <t>649/5 č.</t>
  </si>
  <si>
    <t>650/2 č.</t>
  </si>
  <si>
    <t>650/3 č.</t>
  </si>
  <si>
    <r>
      <t>Ostatní plochy funkčně využité 310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</si>
  <si>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>Účelové komunikace</t>
  </si>
  <si>
    <t>WD - 03</t>
  </si>
  <si>
    <t xml:space="preserve">WD - 02  Mezisoučet </t>
  </si>
  <si>
    <t xml:space="preserve">650/5 </t>
  </si>
  <si>
    <t>271 č.</t>
  </si>
  <si>
    <t>292/1 č.</t>
  </si>
  <si>
    <t>316/1 č.</t>
  </si>
  <si>
    <t>316/2 č.</t>
  </si>
  <si>
    <t>429</t>
  </si>
  <si>
    <t>549/1 č.</t>
  </si>
  <si>
    <r>
      <t>Ostatní plochy funkčně využité 2803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</si>
  <si>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>WD - 03 Mezisoučet</t>
  </si>
  <si>
    <t xml:space="preserve"> Z5  U HŘIŠTĚ (sport a rekreace)</t>
  </si>
  <si>
    <t xml:space="preserve"> Z1  V BATOVĚ  (bydlení BI, občanská vybavenost OV, veřejné prostranství PV)</t>
  </si>
  <si>
    <t xml:space="preserve"> Z2  BATOV POD SILNICÍ (bydlení)</t>
  </si>
  <si>
    <t xml:space="preserve"> Z3  BATOV NAD SILNICÍ (bydlení)</t>
  </si>
  <si>
    <t xml:space="preserve"> Z4  POD PAHORKEM (bydlení)</t>
  </si>
  <si>
    <t xml:space="preserve"> Z6  U KOLA (výroba drobná)</t>
  </si>
  <si>
    <t>WD - 01.2  Koridor pro mimoúrovňové křížení silnice III/117 45 se železniční tratí č.190</t>
  </si>
  <si>
    <t>WD - 01.5  Úprava přístupové komunikace k objektům individuální rekreace</t>
  </si>
  <si>
    <t>WD - 01.6  Pěší  napojení železniční zastávky Srby směr Plzeň</t>
  </si>
  <si>
    <t>WD - 04</t>
  </si>
  <si>
    <t>751/1 č.</t>
  </si>
  <si>
    <t>731/1 č.</t>
  </si>
  <si>
    <t>751/13 č.</t>
  </si>
  <si>
    <t>795 č.</t>
  </si>
  <si>
    <t>829 č.</t>
  </si>
  <si>
    <t>830/1 č.</t>
  </si>
  <si>
    <r>
      <t>Ostatní plochy funkčně využité 2948 m</t>
    </r>
    <r>
      <rPr>
        <i/>
        <vertAlign val="superscript"/>
        <sz val="9"/>
        <rFont val="Arial CE"/>
        <family val="0"/>
      </rPr>
      <t>2</t>
    </r>
    <r>
      <rPr>
        <i/>
        <sz val="9"/>
        <rFont val="Arial CE"/>
        <family val="0"/>
      </rPr>
      <t xml:space="preserve"> - bez záboru.</t>
    </r>
  </si>
  <si>
    <t>WD -04 Mezisoučet</t>
  </si>
  <si>
    <t>WD- 05</t>
  </si>
  <si>
    <t>853 č.</t>
  </si>
  <si>
    <t>852/2 č .</t>
  </si>
  <si>
    <t>852/1 č.</t>
  </si>
  <si>
    <t>881 č.</t>
  </si>
  <si>
    <t>882 č.</t>
  </si>
  <si>
    <t>WD - 05  Mezisoučet</t>
  </si>
  <si>
    <t xml:space="preserve">WD - 06 </t>
  </si>
  <si>
    <t>WR - Zvyšování retenčních schopností krajiny</t>
  </si>
  <si>
    <t xml:space="preserve">WR -01 </t>
  </si>
  <si>
    <t>763 č.</t>
  </si>
  <si>
    <t>765 č.</t>
  </si>
  <si>
    <t>WD - 06  Mezisoučet</t>
  </si>
  <si>
    <t>766 č.</t>
  </si>
  <si>
    <t>767 č.</t>
  </si>
  <si>
    <t>WR - 03</t>
  </si>
  <si>
    <t>544/8 č.</t>
  </si>
  <si>
    <t>558 č.</t>
  </si>
  <si>
    <t>574 č.</t>
  </si>
  <si>
    <t>WR - 03 Mezisoučet</t>
  </si>
  <si>
    <t>WR - 05</t>
  </si>
  <si>
    <t>710/8 č.</t>
  </si>
  <si>
    <t>WR - 05  Mezisoučet</t>
  </si>
  <si>
    <t>WZ -Založení prvků ÚSES</t>
  </si>
  <si>
    <t xml:space="preserve">WZ - 01  Mezisoučet </t>
  </si>
  <si>
    <t>WZ - 01</t>
  </si>
  <si>
    <t>493/1 č.</t>
  </si>
  <si>
    <t>511 č.</t>
  </si>
  <si>
    <t>527/2 č.</t>
  </si>
  <si>
    <t xml:space="preserve">531/39 </t>
  </si>
  <si>
    <t>č</t>
  </si>
  <si>
    <t>531/2 č.</t>
  </si>
  <si>
    <t>531/3</t>
  </si>
  <si>
    <t>531/24 č.</t>
  </si>
  <si>
    <t xml:space="preserve">CELKEM  ZÁBORY </t>
  </si>
  <si>
    <t>akce :   Územní plán Srby - návrh</t>
  </si>
  <si>
    <t>k. ú. :   Srby nad Úslavou</t>
  </si>
  <si>
    <t>A - Bydlení (BI)</t>
  </si>
  <si>
    <t>C -  Výroba drobná (VD)</t>
  </si>
  <si>
    <t>D - Sport a rekreace (RS)</t>
  </si>
  <si>
    <t>WD - Mezisoučet</t>
  </si>
  <si>
    <t>E - Doprava _ VPS (drážní + místní a účelové komunikace)</t>
  </si>
  <si>
    <t>F - Zvyšování retenčních schopností krajiny - VPO (WR)</t>
  </si>
  <si>
    <t>G - Založení prvků ÚSES - VPO (WZ)</t>
  </si>
  <si>
    <t>B - Občanská vybavenost + veřejné prostranství (OV, PV)</t>
  </si>
  <si>
    <t>Celkem k. ú. SRBY NAD ÚSLAVOU</t>
  </si>
  <si>
    <t>akce : Územní plán SRBY - návrh</t>
  </si>
  <si>
    <t>k. ú.  : SRBY nad Úslavou</t>
  </si>
  <si>
    <t>75800, 74600, 72611</t>
  </si>
  <si>
    <t>71510, 74600,</t>
  </si>
  <si>
    <t>74811, 76811</t>
  </si>
  <si>
    <t>74610, 74612</t>
  </si>
  <si>
    <t>71512, 73214, 72614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</si>
</sst>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7">
    <font>
      <sz val="10"/>
      <name val="Arial CE"/>
      <family val="0"/>
    </font>
    <font>
      <b/>
      <sz val="14"/>
      <name val="Arial CE"/>
      <family val="2"/>
    </font>
    <font>
      <sz val="10"/>
      <name val="Times New Roman CE"/>
      <family val="0"/>
    </font>
    <font>
      <b/>
      <sz val="12"/>
      <name val="Arial CE"/>
      <family val="2"/>
    </font>
    <font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vertAlign val="superscript"/>
      <sz val="8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0"/>
      <color indexed="8"/>
      <name val="Times New Roman CE"/>
      <family val="0"/>
    </font>
    <font>
      <i/>
      <sz val="10"/>
      <color indexed="8"/>
      <name val="Times New Roman CE"/>
      <family val="1"/>
    </font>
    <font>
      <sz val="12"/>
      <name val="Arial CE"/>
      <family val="2"/>
    </font>
    <font>
      <b/>
      <vertAlign val="superscript"/>
      <sz val="12"/>
      <color indexed="8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b/>
      <i/>
      <u val="single"/>
      <sz val="10"/>
      <name val="Arial CE"/>
      <family val="2"/>
    </font>
    <font>
      <i/>
      <u val="single"/>
      <sz val="10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b/>
      <i/>
      <sz val="8"/>
      <name val="Arial CE"/>
      <family val="2"/>
    </font>
    <font>
      <i/>
      <sz val="9"/>
      <name val="Arial"/>
      <family val="2"/>
    </font>
    <font>
      <sz val="11"/>
      <name val="Arial CE"/>
      <family val="0"/>
    </font>
    <font>
      <sz val="11"/>
      <name val="Arial"/>
      <family val="0"/>
    </font>
    <font>
      <b/>
      <u val="single"/>
      <sz val="11"/>
      <name val="Arial CE"/>
      <family val="2"/>
    </font>
    <font>
      <i/>
      <vertAlign val="superscript"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 CE"/>
      <family val="2"/>
    </font>
    <font>
      <sz val="12"/>
      <name val="Arial"/>
      <family val="0"/>
    </font>
    <font>
      <i/>
      <sz val="11"/>
      <name val="Arial CE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20" applyFont="1" applyAlignment="1">
      <alignment horizontal="right"/>
      <protection/>
    </xf>
    <xf numFmtId="0" fontId="2" fillId="0" borderId="0" xfId="20" applyFont="1">
      <alignment/>
      <protection/>
    </xf>
    <xf numFmtId="0" fontId="0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>
      <alignment/>
      <protection/>
    </xf>
    <xf numFmtId="0" fontId="6" fillId="0" borderId="5" xfId="20" applyFont="1" applyBorder="1">
      <alignment/>
      <protection/>
    </xf>
    <xf numFmtId="0" fontId="2" fillId="0" borderId="0" xfId="20" applyFont="1" applyBorder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left"/>
    </xf>
    <xf numFmtId="0" fontId="0" fillId="0" borderId="0" xfId="20" applyFont="1" applyBorder="1" applyAlignment="1">
      <alignment horizontal="center"/>
      <protection/>
    </xf>
    <xf numFmtId="0" fontId="13" fillId="0" borderId="0" xfId="0" applyFont="1" applyAlignment="1">
      <alignment/>
    </xf>
    <xf numFmtId="0" fontId="0" fillId="0" borderId="0" xfId="20" applyFont="1" applyAlignment="1">
      <alignment horizontal="center"/>
      <protection/>
    </xf>
    <xf numFmtId="0" fontId="6" fillId="0" borderId="7" xfId="20" applyFont="1" applyBorder="1">
      <alignment/>
      <protection/>
    </xf>
    <xf numFmtId="0" fontId="6" fillId="0" borderId="8" xfId="20" applyFont="1" applyBorder="1" applyAlignment="1">
      <alignment horizontal="center"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1" xfId="20" applyFont="1" applyBorder="1" applyAlignment="1">
      <alignment horizontal="center"/>
      <protection/>
    </xf>
    <xf numFmtId="0" fontId="6" fillId="0" borderId="12" xfId="20" applyFont="1" applyBorder="1" applyAlignment="1">
      <alignment horizontal="center"/>
      <protection/>
    </xf>
    <xf numFmtId="0" fontId="15" fillId="0" borderId="6" xfId="20" applyFont="1" applyBorder="1">
      <alignment/>
      <protection/>
    </xf>
    <xf numFmtId="0" fontId="16" fillId="0" borderId="6" xfId="20" applyFont="1" applyBorder="1">
      <alignment/>
      <protection/>
    </xf>
    <xf numFmtId="0" fontId="9" fillId="0" borderId="6" xfId="20" applyFont="1" applyBorder="1">
      <alignment/>
      <protection/>
    </xf>
    <xf numFmtId="0" fontId="17" fillId="0" borderId="13" xfId="20" applyFont="1" applyBorder="1">
      <alignment/>
      <protection/>
    </xf>
    <xf numFmtId="0" fontId="17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0" fillId="0" borderId="16" xfId="20" applyFont="1" applyBorder="1" applyAlignment="1">
      <alignment horizontal="center"/>
      <protection/>
    </xf>
    <xf numFmtId="0" fontId="12" fillId="0" borderId="0" xfId="20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17" fillId="0" borderId="6" xfId="20" applyFont="1" applyBorder="1">
      <alignment/>
      <protection/>
    </xf>
    <xf numFmtId="0" fontId="17" fillId="0" borderId="0" xfId="20" applyFont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16" xfId="20" applyFont="1" applyFill="1" applyBorder="1" applyAlignment="1">
      <alignment horizontal="center"/>
      <protection/>
    </xf>
    <xf numFmtId="0" fontId="18" fillId="0" borderId="9" xfId="20" applyFont="1" applyBorder="1" applyAlignment="1">
      <alignment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3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14" fillId="0" borderId="0" xfId="20" applyFont="1" applyBorder="1">
      <alignment/>
      <protection/>
    </xf>
    <xf numFmtId="1" fontId="10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20" applyFont="1" applyAlignment="1">
      <alignment horizontal="center"/>
      <protection/>
    </xf>
    <xf numFmtId="0" fontId="12" fillId="0" borderId="15" xfId="20" applyFont="1" applyBorder="1" applyAlignment="1">
      <alignment horizontal="center"/>
      <protection/>
    </xf>
    <xf numFmtId="0" fontId="0" fillId="0" borderId="17" xfId="20" applyFont="1" applyBorder="1" applyAlignment="1">
      <alignment horizontal="center"/>
      <protection/>
    </xf>
    <xf numFmtId="0" fontId="17" fillId="0" borderId="18" xfId="20" applyFont="1" applyBorder="1" applyAlignment="1">
      <alignment horizontal="center"/>
      <protection/>
    </xf>
    <xf numFmtId="0" fontId="17" fillId="0" borderId="16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22" fillId="0" borderId="0" xfId="21" applyFont="1" applyAlignment="1">
      <alignment horizontal="left"/>
      <protection/>
    </xf>
    <xf numFmtId="0" fontId="22" fillId="0" borderId="0" xfId="20" applyFont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20" applyFont="1" applyAlignment="1">
      <alignment horizontal="left"/>
      <protection/>
    </xf>
    <xf numFmtId="0" fontId="24" fillId="0" borderId="0" xfId="0" applyFont="1" applyAlignment="1">
      <alignment/>
    </xf>
    <xf numFmtId="0" fontId="25" fillId="0" borderId="0" xfId="20" applyFont="1" applyAlignment="1">
      <alignment horizontal="center"/>
      <protection/>
    </xf>
    <xf numFmtId="0" fontId="26" fillId="0" borderId="0" xfId="20" applyFont="1" applyAlignment="1">
      <alignment horizontal="right"/>
      <protection/>
    </xf>
    <xf numFmtId="0" fontId="23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4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3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4" fillId="0" borderId="6" xfId="20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2" xfId="20" applyFont="1" applyBorder="1" applyAlignment="1">
      <alignment horizont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29" xfId="20" applyFont="1" applyFill="1" applyBorder="1" applyAlignment="1">
      <alignment horizontal="center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7" xfId="20" applyFont="1" applyFill="1" applyBorder="1" applyAlignment="1">
      <alignment horizontal="center"/>
      <protection/>
    </xf>
    <xf numFmtId="0" fontId="18" fillId="0" borderId="14" xfId="20" applyFont="1" applyBorder="1" applyAlignment="1">
      <alignment horizontal="center" vertical="center"/>
      <protection/>
    </xf>
    <xf numFmtId="0" fontId="0" fillId="0" borderId="0" xfId="21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29" fillId="0" borderId="0" xfId="0" applyFont="1" applyAlignment="1">
      <alignment/>
    </xf>
    <xf numFmtId="0" fontId="2" fillId="0" borderId="0" xfId="20" applyFont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>
      <alignment/>
      <protection/>
    </xf>
    <xf numFmtId="0" fontId="13" fillId="0" borderId="0" xfId="20" applyFont="1" applyAlignment="1">
      <alignment horizontal="center"/>
      <protection/>
    </xf>
    <xf numFmtId="0" fontId="30" fillId="0" borderId="0" xfId="20" applyFont="1">
      <alignment/>
      <protection/>
    </xf>
    <xf numFmtId="0" fontId="6" fillId="0" borderId="30" xfId="20" applyFont="1" applyBorder="1" applyAlignment="1">
      <alignment horizontal="center"/>
      <protection/>
    </xf>
    <xf numFmtId="0" fontId="6" fillId="0" borderId="31" xfId="20" applyFont="1" applyBorder="1" applyAlignment="1">
      <alignment horizontal="center"/>
      <protection/>
    </xf>
    <xf numFmtId="0" fontId="6" fillId="0" borderId="32" xfId="20" applyFont="1" applyBorder="1" applyAlignment="1">
      <alignment horizontal="center"/>
      <protection/>
    </xf>
    <xf numFmtId="0" fontId="6" fillId="0" borderId="33" xfId="20" applyFont="1" applyBorder="1" applyAlignment="1">
      <alignment horizontal="center"/>
      <protection/>
    </xf>
    <xf numFmtId="0" fontId="6" fillId="0" borderId="34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6" fillId="0" borderId="4" xfId="20" applyFont="1" applyBorder="1" applyAlignment="1">
      <alignment horizontal="center"/>
      <protection/>
    </xf>
    <xf numFmtId="0" fontId="0" fillId="0" borderId="1" xfId="20" applyFont="1" applyBorder="1">
      <alignment/>
      <protection/>
    </xf>
    <xf numFmtId="0" fontId="6" fillId="0" borderId="1" xfId="20" applyFont="1" applyBorder="1">
      <alignment/>
      <protection/>
    </xf>
    <xf numFmtId="0" fontId="31" fillId="0" borderId="6" xfId="20" applyFont="1" applyBorder="1">
      <alignment/>
      <protection/>
    </xf>
    <xf numFmtId="0" fontId="32" fillId="0" borderId="0" xfId="20" applyFont="1" applyBorder="1">
      <alignment/>
      <protection/>
    </xf>
    <xf numFmtId="0" fontId="13" fillId="0" borderId="0" xfId="20" applyFont="1" applyBorder="1" applyAlignment="1">
      <alignment horizontal="center"/>
      <protection/>
    </xf>
    <xf numFmtId="0" fontId="30" fillId="0" borderId="0" xfId="20" applyFont="1" applyBorder="1">
      <alignment/>
      <protection/>
    </xf>
    <xf numFmtId="0" fontId="8" fillId="0" borderId="6" xfId="20" applyFont="1" applyBorder="1">
      <alignment/>
      <protection/>
    </xf>
    <xf numFmtId="0" fontId="33" fillId="0" borderId="0" xfId="20" applyFont="1" applyBorder="1">
      <alignment/>
      <protection/>
    </xf>
    <xf numFmtId="1" fontId="34" fillId="0" borderId="6" xfId="0" applyNumberFormat="1" applyFont="1" applyBorder="1" applyAlignment="1">
      <alignment/>
    </xf>
    <xf numFmtId="49" fontId="34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5" fillId="0" borderId="35" xfId="20" applyFont="1" applyBorder="1">
      <alignment/>
      <protection/>
    </xf>
    <xf numFmtId="0" fontId="33" fillId="0" borderId="36" xfId="20" applyFont="1" applyBorder="1">
      <alignment/>
      <protection/>
    </xf>
    <xf numFmtId="0" fontId="0" fillId="0" borderId="36" xfId="20" applyFont="1" applyBorder="1" applyAlignment="1">
      <alignment horizontal="center"/>
      <protection/>
    </xf>
    <xf numFmtId="1" fontId="8" fillId="0" borderId="36" xfId="20" applyNumberFormat="1" applyFont="1" applyBorder="1" applyAlignment="1">
      <alignment horizontal="center"/>
      <protection/>
    </xf>
    <xf numFmtId="0" fontId="11" fillId="0" borderId="36" xfId="20" applyFont="1" applyBorder="1" applyAlignment="1">
      <alignment horizontal="center"/>
      <protection/>
    </xf>
    <xf numFmtId="0" fontId="36" fillId="0" borderId="36" xfId="20" applyFont="1" applyBorder="1" applyAlignment="1">
      <alignment horizontal="center"/>
      <protection/>
    </xf>
    <xf numFmtId="0" fontId="11" fillId="0" borderId="36" xfId="20" applyFont="1" applyBorder="1">
      <alignment/>
      <protection/>
    </xf>
    <xf numFmtId="0" fontId="35" fillId="0" borderId="6" xfId="20" applyFont="1" applyBorder="1">
      <alignment/>
      <protection/>
    </xf>
    <xf numFmtId="1" fontId="8" fillId="0" borderId="0" xfId="20" applyNumberFormat="1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36" fillId="0" borderId="0" xfId="20" applyFont="1" applyBorder="1" applyAlignment="1">
      <alignment horizontal="center"/>
      <protection/>
    </xf>
    <xf numFmtId="0" fontId="11" fillId="0" borderId="0" xfId="20" applyFont="1" applyBorder="1">
      <alignment/>
      <protection/>
    </xf>
    <xf numFmtId="0" fontId="34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4" xfId="0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9" xfId="20" applyFont="1" applyBorder="1" applyAlignment="1">
      <alignment horizontal="center"/>
      <protection/>
    </xf>
    <xf numFmtId="0" fontId="9" fillId="0" borderId="9" xfId="20" applyFont="1" applyBorder="1">
      <alignment/>
      <protection/>
    </xf>
    <xf numFmtId="0" fontId="14" fillId="0" borderId="18" xfId="20" applyFont="1" applyBorder="1" applyAlignment="1">
      <alignment horizontal="center"/>
      <protection/>
    </xf>
    <xf numFmtId="0" fontId="14" fillId="0" borderId="14" xfId="20" applyFont="1" applyBorder="1" applyAlignment="1">
      <alignment horizontal="center"/>
      <protection/>
    </xf>
    <xf numFmtId="0" fontId="18" fillId="0" borderId="0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3" fillId="0" borderId="0" xfId="20" applyFont="1" applyAlignment="1">
      <alignment horizontal="right"/>
      <protection/>
    </xf>
    <xf numFmtId="0" fontId="0" fillId="0" borderId="16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40" xfId="20" applyFont="1" applyBorder="1">
      <alignment/>
      <protection/>
    </xf>
    <xf numFmtId="0" fontId="12" fillId="0" borderId="14" xfId="20" applyFont="1" applyBorder="1">
      <alignment/>
      <protection/>
    </xf>
    <xf numFmtId="0" fontId="12" fillId="0" borderId="22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12" fillId="0" borderId="37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15" xfId="20" applyFont="1" applyFill="1" applyBorder="1">
      <alignment/>
      <protection/>
    </xf>
    <xf numFmtId="0" fontId="0" fillId="0" borderId="2" xfId="20" applyFont="1" applyFill="1" applyBorder="1">
      <alignment/>
      <protection/>
    </xf>
    <xf numFmtId="0" fontId="37" fillId="0" borderId="2" xfId="20" applyFont="1" applyBorder="1" applyAlignment="1">
      <alignment vertical="center"/>
      <protection/>
    </xf>
    <xf numFmtId="0" fontId="37" fillId="0" borderId="40" xfId="20" applyFont="1" applyBorder="1">
      <alignment/>
      <protection/>
    </xf>
    <xf numFmtId="0" fontId="37" fillId="0" borderId="0" xfId="20" applyFont="1" applyBorder="1" applyAlignment="1">
      <alignment vertical="center"/>
      <protection/>
    </xf>
    <xf numFmtId="0" fontId="37" fillId="0" borderId="0" xfId="20" applyFont="1" applyBorder="1">
      <alignment/>
      <protection/>
    </xf>
    <xf numFmtId="49" fontId="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39" fillId="0" borderId="0" xfId="20" applyFont="1" applyBorder="1">
      <alignment/>
      <protection/>
    </xf>
    <xf numFmtId="49" fontId="0" fillId="0" borderId="0" xfId="20" applyNumberFormat="1" applyFont="1" applyBorder="1" applyAlignment="1">
      <alignment horizontal="center"/>
      <protection/>
    </xf>
    <xf numFmtId="9" fontId="14" fillId="0" borderId="0" xfId="20" applyNumberFormat="1" applyFont="1" applyBorder="1" applyAlignment="1">
      <alignment horizontal="center"/>
      <protection/>
    </xf>
    <xf numFmtId="9" fontId="0" fillId="0" borderId="0" xfId="20" applyNumberFormat="1" applyFont="1" applyBorder="1" applyAlignment="1">
      <alignment horizontal="center"/>
      <protection/>
    </xf>
    <xf numFmtId="2" fontId="0" fillId="0" borderId="0" xfId="20" applyNumberFormat="1" applyFont="1" applyBorder="1">
      <alignment/>
      <protection/>
    </xf>
    <xf numFmtId="1" fontId="9" fillId="0" borderId="6" xfId="0" applyNumberFormat="1" applyFont="1" applyBorder="1" applyAlignment="1">
      <alignment horizontal="left"/>
    </xf>
    <xf numFmtId="0" fontId="34" fillId="0" borderId="13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34" fillId="0" borderId="6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1" fontId="43" fillId="0" borderId="6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" fillId="0" borderId="0" xfId="21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5" fillId="0" borderId="2" xfId="20" applyFont="1" applyBorder="1">
      <alignment/>
      <protection/>
    </xf>
    <xf numFmtId="0" fontId="0" fillId="0" borderId="37" xfId="0" applyFont="1" applyBorder="1" applyAlignment="1">
      <alignment horizontal="center"/>
    </xf>
    <xf numFmtId="0" fontId="2" fillId="0" borderId="37" xfId="20" applyFont="1" applyBorder="1" applyAlignment="1">
      <alignment horizontal="center"/>
      <protection/>
    </xf>
    <xf numFmtId="0" fontId="6" fillId="0" borderId="42" xfId="20" applyFont="1" applyBorder="1" applyAlignment="1">
      <alignment horizontal="center"/>
      <protection/>
    </xf>
    <xf numFmtId="1" fontId="10" fillId="0" borderId="37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10" fillId="0" borderId="43" xfId="20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10" fillId="0" borderId="37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43" fillId="0" borderId="6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44" fillId="0" borderId="14" xfId="0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0" xfId="0" applyFont="1" applyAlignment="1">
      <alignment/>
    </xf>
    <xf numFmtId="0" fontId="34" fillId="0" borderId="35" xfId="20" applyFont="1" applyBorder="1">
      <alignment/>
      <protection/>
    </xf>
    <xf numFmtId="0" fontId="45" fillId="0" borderId="36" xfId="20" applyFont="1" applyBorder="1">
      <alignment/>
      <protection/>
    </xf>
    <xf numFmtId="0" fontId="37" fillId="0" borderId="36" xfId="20" applyFont="1" applyBorder="1" applyAlignment="1">
      <alignment horizontal="center"/>
      <protection/>
    </xf>
    <xf numFmtId="1" fontId="34" fillId="0" borderId="36" xfId="20" applyNumberFormat="1" applyFont="1" applyBorder="1" applyAlignment="1">
      <alignment horizontal="center"/>
      <protection/>
    </xf>
    <xf numFmtId="0" fontId="46" fillId="0" borderId="36" xfId="20" applyFont="1" applyBorder="1" applyAlignment="1">
      <alignment horizontal="center"/>
      <protection/>
    </xf>
    <xf numFmtId="0" fontId="37" fillId="0" borderId="36" xfId="20" applyFont="1" applyBorder="1">
      <alignment/>
      <protection/>
    </xf>
    <xf numFmtId="0" fontId="45" fillId="0" borderId="43" xfId="20" applyFont="1" applyBorder="1" applyAlignment="1">
      <alignment horizontal="center"/>
      <protection/>
    </xf>
    <xf numFmtId="0" fontId="37" fillId="0" borderId="0" xfId="0" applyFont="1" applyAlignment="1">
      <alignment/>
    </xf>
    <xf numFmtId="0" fontId="34" fillId="0" borderId="6" xfId="20" applyFont="1" applyBorder="1">
      <alignment/>
      <protection/>
    </xf>
    <xf numFmtId="0" fontId="45" fillId="0" borderId="0" xfId="20" applyFont="1" applyBorder="1">
      <alignment/>
      <protection/>
    </xf>
    <xf numFmtId="0" fontId="37" fillId="0" borderId="0" xfId="20" applyFont="1" applyBorder="1" applyAlignment="1">
      <alignment horizontal="center"/>
      <protection/>
    </xf>
    <xf numFmtId="1" fontId="34" fillId="0" borderId="0" xfId="20" applyNumberFormat="1" applyFont="1" applyBorder="1" applyAlignment="1">
      <alignment horizontal="center"/>
      <protection/>
    </xf>
    <xf numFmtId="0" fontId="46" fillId="0" borderId="0" xfId="20" applyFont="1" applyBorder="1" applyAlignment="1">
      <alignment horizontal="center"/>
      <protection/>
    </xf>
    <xf numFmtId="0" fontId="45" fillId="0" borderId="37" xfId="20" applyFont="1" applyBorder="1" applyAlignment="1">
      <alignment horizontal="center"/>
      <protection/>
    </xf>
    <xf numFmtId="0" fontId="15" fillId="0" borderId="6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16" xfId="20" applyFont="1" applyFill="1" applyBorder="1">
      <alignment/>
      <protection/>
    </xf>
    <xf numFmtId="0" fontId="0" fillId="0" borderId="37" xfId="20" applyFont="1" applyFill="1" applyBorder="1">
      <alignment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12" fillId="0" borderId="45" xfId="20" applyFont="1" applyBorder="1" applyAlignment="1">
      <alignment horizontal="center"/>
      <protection/>
    </xf>
    <xf numFmtId="0" fontId="0" fillId="0" borderId="45" xfId="20" applyFont="1" applyBorder="1" applyAlignment="1">
      <alignment horizontal="center"/>
      <protection/>
    </xf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>
      <alignment/>
      <protection/>
    </xf>
    <xf numFmtId="0" fontId="9" fillId="0" borderId="44" xfId="20" applyFont="1" applyBorder="1">
      <alignment/>
      <protection/>
    </xf>
    <xf numFmtId="0" fontId="43" fillId="0" borderId="48" xfId="20" applyFont="1" applyBorder="1">
      <alignment/>
      <protection/>
    </xf>
    <xf numFmtId="0" fontId="45" fillId="0" borderId="49" xfId="20" applyFont="1" applyBorder="1">
      <alignment/>
      <protection/>
    </xf>
    <xf numFmtId="0" fontId="37" fillId="0" borderId="49" xfId="20" applyFont="1" applyBorder="1" applyAlignment="1">
      <alignment horizontal="center"/>
      <protection/>
    </xf>
    <xf numFmtId="1" fontId="34" fillId="0" borderId="49" xfId="20" applyNumberFormat="1" applyFont="1" applyBorder="1" applyAlignment="1">
      <alignment horizontal="center"/>
      <protection/>
    </xf>
    <xf numFmtId="0" fontId="46" fillId="0" borderId="49" xfId="20" applyFont="1" applyBorder="1" applyAlignment="1">
      <alignment horizontal="center"/>
      <protection/>
    </xf>
    <xf numFmtId="0" fontId="37" fillId="0" borderId="49" xfId="20" applyFont="1" applyBorder="1">
      <alignment/>
      <protection/>
    </xf>
    <xf numFmtId="0" fontId="45" fillId="0" borderId="50" xfId="20" applyFont="1" applyBorder="1" applyAlignment="1">
      <alignment horizontal="center"/>
      <protection/>
    </xf>
    <xf numFmtId="3" fontId="3" fillId="0" borderId="5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49" fontId="37" fillId="0" borderId="0" xfId="0" applyNumberFormat="1" applyFont="1" applyBorder="1" applyAlignment="1">
      <alignment/>
    </xf>
    <xf numFmtId="0" fontId="27" fillId="0" borderId="54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left" vertical="top" wrapText="1"/>
    </xf>
    <xf numFmtId="1" fontId="34" fillId="0" borderId="0" xfId="0" applyNumberFormat="1" applyFont="1" applyBorder="1" applyAlignment="1">
      <alignment horizontal="left" vertical="top" wrapText="1"/>
    </xf>
    <xf numFmtId="1" fontId="34" fillId="0" borderId="37" xfId="0" applyNumberFormat="1" applyFont="1" applyBorder="1" applyAlignment="1">
      <alignment horizontal="left" vertical="top" wrapText="1"/>
    </xf>
    <xf numFmtId="0" fontId="3" fillId="0" borderId="0" xfId="20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6" fillId="0" borderId="55" xfId="20" applyFont="1" applyBorder="1" applyAlignment="1">
      <alignment horizontal="center"/>
      <protection/>
    </xf>
    <xf numFmtId="0" fontId="6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/>
      <protection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6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ulky" xfId="20"/>
    <cellStyle name="normální_tabulky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24"/>
  <sheetViews>
    <sheetView workbookViewId="0" topLeftCell="A163">
      <selection activeCell="E198" sqref="E198"/>
    </sheetView>
  </sheetViews>
  <sheetFormatPr defaultColWidth="9.00390625" defaultRowHeight="12.75"/>
  <cols>
    <col min="1" max="1" width="9.125" style="151" customWidth="1"/>
    <col min="2" max="2" width="3.25390625" style="88" customWidth="1"/>
    <col min="3" max="3" width="10.00390625" style="15" customWidth="1"/>
    <col min="4" max="4" width="9.125" style="89" customWidth="1"/>
    <col min="5" max="5" width="17.375" style="88" customWidth="1"/>
    <col min="6" max="6" width="7.75390625" style="88" customWidth="1"/>
    <col min="7" max="7" width="7.375" style="89" customWidth="1"/>
    <col min="8" max="8" width="15.625" style="89" customWidth="1"/>
    <col min="9" max="9" width="11.875" style="88" customWidth="1"/>
    <col min="10" max="10" width="16.00390625" style="131" customWidth="1"/>
    <col min="11" max="16384" width="9.125" style="88" customWidth="1"/>
  </cols>
  <sheetData>
    <row r="1" spans="1:10" ht="18">
      <c r="A1" s="204" t="s">
        <v>2</v>
      </c>
      <c r="B1" s="99"/>
      <c r="C1" s="85"/>
      <c r="D1" s="85"/>
      <c r="E1" s="85"/>
      <c r="F1" s="85"/>
      <c r="G1" s="85"/>
      <c r="H1" s="85"/>
      <c r="I1" s="85"/>
      <c r="J1" s="215"/>
    </row>
    <row r="2" spans="1:10" ht="18">
      <c r="A2" s="205" t="s">
        <v>3</v>
      </c>
      <c r="B2" s="99"/>
      <c r="C2" s="100" t="s">
        <v>49</v>
      </c>
      <c r="D2" s="85"/>
      <c r="E2" s="85"/>
      <c r="F2" s="85"/>
      <c r="G2" s="85"/>
      <c r="H2" s="85"/>
      <c r="I2" s="85"/>
      <c r="J2" s="215"/>
    </row>
    <row r="3" spans="1:9" ht="15.75">
      <c r="A3" s="78" t="s">
        <v>30</v>
      </c>
      <c r="B3" s="101"/>
      <c r="C3" s="102" t="s">
        <v>50</v>
      </c>
      <c r="D3" s="103"/>
      <c r="E3" s="103"/>
      <c r="F3" s="103"/>
      <c r="G3" s="103"/>
      <c r="H3" s="103"/>
      <c r="I3" s="1"/>
    </row>
    <row r="4" spans="1:10" ht="12" customHeight="1">
      <c r="A4" s="205"/>
      <c r="B4" s="101"/>
      <c r="C4" s="104"/>
      <c r="D4" s="103"/>
      <c r="E4" s="103"/>
      <c r="F4" s="103"/>
      <c r="G4" s="103"/>
      <c r="H4" s="103"/>
      <c r="I4" s="103"/>
      <c r="J4" s="31"/>
    </row>
    <row r="5" spans="1:10" ht="13.5" thickBot="1">
      <c r="A5" s="206"/>
      <c r="B5" s="105"/>
      <c r="C5" s="2"/>
      <c r="D5" s="103"/>
      <c r="E5" s="2"/>
      <c r="F5" s="2"/>
      <c r="G5" s="103"/>
      <c r="H5" s="106"/>
      <c r="I5" s="107"/>
      <c r="J5" s="216"/>
    </row>
    <row r="6" spans="1:10" ht="12.75">
      <c r="A6" s="108" t="s">
        <v>4</v>
      </c>
      <c r="B6" s="3"/>
      <c r="C6" s="4" t="s">
        <v>5</v>
      </c>
      <c r="D6" s="109" t="s">
        <v>6</v>
      </c>
      <c r="E6" s="110" t="s">
        <v>7</v>
      </c>
      <c r="F6" s="110" t="s">
        <v>8</v>
      </c>
      <c r="G6" s="110" t="s">
        <v>9</v>
      </c>
      <c r="H6" s="110" t="s">
        <v>10</v>
      </c>
      <c r="I6" s="109" t="s">
        <v>51</v>
      </c>
      <c r="J6" s="18" t="s">
        <v>52</v>
      </c>
    </row>
    <row r="7" spans="1:10" ht="13.5" thickBot="1">
      <c r="A7" s="111"/>
      <c r="B7" s="5"/>
      <c r="C7" s="6" t="s">
        <v>11</v>
      </c>
      <c r="D7" s="112" t="s">
        <v>1</v>
      </c>
      <c r="E7" s="7" t="s">
        <v>12</v>
      </c>
      <c r="F7" s="113"/>
      <c r="G7" s="6" t="s">
        <v>13</v>
      </c>
      <c r="H7" s="7"/>
      <c r="I7" s="112"/>
      <c r="J7" s="114"/>
    </row>
    <row r="8" spans="1:10" ht="10.5" customHeight="1">
      <c r="A8" s="9"/>
      <c r="B8" s="115"/>
      <c r="C8" s="116"/>
      <c r="D8" s="4"/>
      <c r="E8" s="116"/>
      <c r="F8" s="116"/>
      <c r="G8" s="4"/>
      <c r="H8" s="4"/>
      <c r="I8" s="4"/>
      <c r="J8" s="209"/>
    </row>
    <row r="9" spans="1:10" ht="12.75">
      <c r="A9" s="117" t="s">
        <v>80</v>
      </c>
      <c r="B9" s="118"/>
      <c r="C9" s="10"/>
      <c r="D9" s="31"/>
      <c r="E9" s="10"/>
      <c r="F9" s="10"/>
      <c r="G9" s="31"/>
      <c r="H9" s="119"/>
      <c r="I9" s="120"/>
      <c r="J9" s="208"/>
    </row>
    <row r="10" spans="1:10" ht="14.25" customHeight="1">
      <c r="A10" s="123" t="s">
        <v>168</v>
      </c>
      <c r="B10" s="11"/>
      <c r="C10" s="124"/>
      <c r="D10" s="125"/>
      <c r="E10" s="126"/>
      <c r="F10" s="12"/>
      <c r="G10" s="12"/>
      <c r="H10" s="127"/>
      <c r="I10" s="128"/>
      <c r="J10" s="210"/>
    </row>
    <row r="11" spans="1:10" ht="12.75">
      <c r="A11" s="42" t="s">
        <v>53</v>
      </c>
      <c r="B11" s="129"/>
      <c r="C11" s="130"/>
      <c r="D11" s="129"/>
      <c r="E11" s="43"/>
      <c r="F11" s="129"/>
      <c r="G11" s="129"/>
      <c r="H11" s="44"/>
      <c r="I11" s="45"/>
      <c r="J11" s="210"/>
    </row>
    <row r="12" spans="1:10" ht="12.75">
      <c r="A12" s="13"/>
      <c r="B12" s="129" t="s">
        <v>46</v>
      </c>
      <c r="C12" s="183" t="s">
        <v>54</v>
      </c>
      <c r="D12" s="12">
        <v>1838</v>
      </c>
      <c r="E12" s="12" t="s">
        <v>15</v>
      </c>
      <c r="F12" s="12">
        <v>75800</v>
      </c>
      <c r="G12" s="12" t="s">
        <v>35</v>
      </c>
      <c r="H12" s="12">
        <v>1</v>
      </c>
      <c r="I12" s="217" t="s">
        <v>55</v>
      </c>
      <c r="J12" s="211"/>
    </row>
    <row r="13" spans="1:10" ht="12.75">
      <c r="A13" s="13"/>
      <c r="B13" s="129" t="s">
        <v>46</v>
      </c>
      <c r="C13" s="183" t="s">
        <v>56</v>
      </c>
      <c r="D13" s="12">
        <v>6662</v>
      </c>
      <c r="E13" s="12" t="s">
        <v>15</v>
      </c>
      <c r="F13" s="12">
        <v>75800</v>
      </c>
      <c r="G13" s="12" t="s">
        <v>35</v>
      </c>
      <c r="H13" s="12">
        <v>849</v>
      </c>
      <c r="I13" s="217" t="s">
        <v>55</v>
      </c>
      <c r="J13" s="211"/>
    </row>
    <row r="14" spans="1:10" ht="12.75">
      <c r="A14" s="13"/>
      <c r="B14" s="129" t="s">
        <v>46</v>
      </c>
      <c r="C14" s="183" t="s">
        <v>57</v>
      </c>
      <c r="D14" s="12">
        <v>6328</v>
      </c>
      <c r="E14" s="12" t="s">
        <v>15</v>
      </c>
      <c r="F14" s="12">
        <v>75800</v>
      </c>
      <c r="G14" s="12" t="s">
        <v>35</v>
      </c>
      <c r="H14" s="12">
        <v>848</v>
      </c>
      <c r="I14" s="217" t="s">
        <v>55</v>
      </c>
      <c r="J14" s="211"/>
    </row>
    <row r="15" spans="1:10" ht="12.75">
      <c r="A15" s="13"/>
      <c r="B15" s="129" t="s">
        <v>46</v>
      </c>
      <c r="C15" s="183" t="s">
        <v>58</v>
      </c>
      <c r="D15" s="12">
        <v>1084</v>
      </c>
      <c r="E15" s="12" t="s">
        <v>14</v>
      </c>
      <c r="F15" s="12">
        <v>75800</v>
      </c>
      <c r="G15" s="12" t="s">
        <v>35</v>
      </c>
      <c r="H15" s="12">
        <v>864</v>
      </c>
      <c r="I15" s="217" t="s">
        <v>55</v>
      </c>
      <c r="J15" s="211"/>
    </row>
    <row r="16" spans="1:10" ht="12.75">
      <c r="A16" s="13"/>
      <c r="B16" s="129" t="s">
        <v>46</v>
      </c>
      <c r="C16" s="183" t="s">
        <v>59</v>
      </c>
      <c r="D16" s="12">
        <v>1084</v>
      </c>
      <c r="E16" s="12" t="s">
        <v>14</v>
      </c>
      <c r="F16" s="12">
        <v>75800</v>
      </c>
      <c r="G16" s="12" t="s">
        <v>35</v>
      </c>
      <c r="H16" s="12">
        <v>864</v>
      </c>
      <c r="I16" s="217" t="s">
        <v>55</v>
      </c>
      <c r="J16" s="211"/>
    </row>
    <row r="17" spans="1:10" ht="12.75">
      <c r="A17" s="13"/>
      <c r="B17" s="129" t="s">
        <v>46</v>
      </c>
      <c r="C17" s="183" t="s">
        <v>60</v>
      </c>
      <c r="D17" s="12">
        <v>1084</v>
      </c>
      <c r="E17" s="12" t="s">
        <v>14</v>
      </c>
      <c r="F17" s="12">
        <v>75800</v>
      </c>
      <c r="G17" s="12" t="s">
        <v>35</v>
      </c>
      <c r="H17" s="12">
        <v>864</v>
      </c>
      <c r="I17" s="217" t="s">
        <v>55</v>
      </c>
      <c r="J17" s="211"/>
    </row>
    <row r="18" spans="1:10" ht="12.75">
      <c r="A18" s="13"/>
      <c r="B18" s="129" t="s">
        <v>46</v>
      </c>
      <c r="C18" s="183" t="s">
        <v>61</v>
      </c>
      <c r="D18" s="12">
        <v>1047</v>
      </c>
      <c r="E18" s="12" t="s">
        <v>14</v>
      </c>
      <c r="F18" s="12">
        <v>75800</v>
      </c>
      <c r="G18" s="12" t="s">
        <v>35</v>
      </c>
      <c r="H18" s="12">
        <v>84</v>
      </c>
      <c r="I18" s="217" t="s">
        <v>55</v>
      </c>
      <c r="J18" s="211"/>
    </row>
    <row r="19" spans="1:10" ht="12.75">
      <c r="A19" s="13"/>
      <c r="B19" s="129" t="s">
        <v>46</v>
      </c>
      <c r="C19" s="183" t="s">
        <v>62</v>
      </c>
      <c r="D19" s="12">
        <v>1033</v>
      </c>
      <c r="E19" s="12" t="s">
        <v>14</v>
      </c>
      <c r="F19" s="12">
        <v>75800</v>
      </c>
      <c r="G19" s="12" t="s">
        <v>35</v>
      </c>
      <c r="H19" s="12">
        <v>878</v>
      </c>
      <c r="I19" s="217" t="s">
        <v>55</v>
      </c>
      <c r="J19" s="211"/>
    </row>
    <row r="20" spans="1:10" ht="12.75">
      <c r="A20" s="13"/>
      <c r="B20" s="129" t="s">
        <v>46</v>
      </c>
      <c r="C20" s="183" t="s">
        <v>63</v>
      </c>
      <c r="D20" s="12">
        <v>1033</v>
      </c>
      <c r="E20" s="12" t="s">
        <v>14</v>
      </c>
      <c r="F20" s="12">
        <v>75800</v>
      </c>
      <c r="G20" s="12" t="s">
        <v>35</v>
      </c>
      <c r="H20" s="12">
        <v>879</v>
      </c>
      <c r="I20" s="217" t="s">
        <v>55</v>
      </c>
      <c r="J20" s="211"/>
    </row>
    <row r="21" spans="1:10" ht="12.75">
      <c r="A21" s="13"/>
      <c r="B21" s="129" t="s">
        <v>46</v>
      </c>
      <c r="C21" s="183" t="s">
        <v>64</v>
      </c>
      <c r="D21" s="12">
        <v>1033</v>
      </c>
      <c r="E21" s="12" t="s">
        <v>14</v>
      </c>
      <c r="F21" s="12">
        <v>75800</v>
      </c>
      <c r="G21" s="12" t="s">
        <v>35</v>
      </c>
      <c r="H21" s="12">
        <v>882</v>
      </c>
      <c r="I21" s="217" t="s">
        <v>55</v>
      </c>
      <c r="J21" s="211"/>
    </row>
    <row r="22" spans="1:10" ht="12.75">
      <c r="A22" s="13"/>
      <c r="B22" s="129" t="s">
        <v>46</v>
      </c>
      <c r="C22" s="183" t="s">
        <v>65</v>
      </c>
      <c r="D22" s="12">
        <v>1033</v>
      </c>
      <c r="E22" s="12" t="s">
        <v>14</v>
      </c>
      <c r="F22" s="12">
        <v>75800</v>
      </c>
      <c r="G22" s="12" t="s">
        <v>35</v>
      </c>
      <c r="H22" s="12">
        <v>889</v>
      </c>
      <c r="I22" s="217" t="s">
        <v>55</v>
      </c>
      <c r="J22" s="211"/>
    </row>
    <row r="23" spans="1:10" ht="12.75">
      <c r="A23" s="13"/>
      <c r="B23" s="129" t="s">
        <v>46</v>
      </c>
      <c r="C23" s="183" t="s">
        <v>66</v>
      </c>
      <c r="D23" s="12">
        <v>2051</v>
      </c>
      <c r="E23" s="12" t="s">
        <v>26</v>
      </c>
      <c r="F23" s="12">
        <v>75800</v>
      </c>
      <c r="G23" s="12" t="s">
        <v>35</v>
      </c>
      <c r="H23" s="12">
        <v>848</v>
      </c>
      <c r="I23" s="217" t="s">
        <v>55</v>
      </c>
      <c r="J23" s="211"/>
    </row>
    <row r="24" spans="1:10" ht="12.75">
      <c r="A24" s="13"/>
      <c r="B24" s="129" t="s">
        <v>46</v>
      </c>
      <c r="C24" s="183" t="s">
        <v>67</v>
      </c>
      <c r="D24" s="12">
        <v>1783</v>
      </c>
      <c r="E24" s="12" t="s">
        <v>26</v>
      </c>
      <c r="F24" s="12">
        <v>75800</v>
      </c>
      <c r="G24" s="12" t="s">
        <v>35</v>
      </c>
      <c r="H24" s="12">
        <v>849</v>
      </c>
      <c r="I24" s="217" t="s">
        <v>55</v>
      </c>
      <c r="J24" s="211"/>
    </row>
    <row r="25" spans="1:10" ht="12.75">
      <c r="A25" s="13" t="s">
        <v>68</v>
      </c>
      <c r="B25" s="129"/>
      <c r="C25" s="91"/>
      <c r="D25" s="12"/>
      <c r="E25" s="12"/>
      <c r="F25" s="12"/>
      <c r="G25" s="131"/>
      <c r="H25" s="12"/>
      <c r="I25" s="92"/>
      <c r="J25" s="211"/>
    </row>
    <row r="26" spans="1:10" ht="12.75">
      <c r="A26" s="132" t="s">
        <v>69</v>
      </c>
      <c r="B26" s="133"/>
      <c r="C26" s="134"/>
      <c r="D26" s="135">
        <f>SUM(D12:D25)</f>
        <v>27093</v>
      </c>
      <c r="E26" s="136"/>
      <c r="F26" s="134"/>
      <c r="G26" s="134"/>
      <c r="H26" s="137"/>
      <c r="I26" s="138"/>
      <c r="J26" s="212"/>
    </row>
    <row r="27" spans="1:10" ht="18" customHeight="1">
      <c r="A27" s="42" t="s">
        <v>70</v>
      </c>
      <c r="B27" s="129"/>
      <c r="C27" s="130"/>
      <c r="D27" s="129"/>
      <c r="E27" s="43"/>
      <c r="F27" s="129"/>
      <c r="G27" s="129"/>
      <c r="H27" s="44"/>
      <c r="I27" s="45"/>
      <c r="J27" s="210"/>
    </row>
    <row r="28" spans="1:10" ht="12.75">
      <c r="A28" s="13"/>
      <c r="B28" s="129" t="s">
        <v>46</v>
      </c>
      <c r="C28" s="183" t="s">
        <v>71</v>
      </c>
      <c r="D28" s="12">
        <v>1645</v>
      </c>
      <c r="E28" s="12" t="s">
        <v>14</v>
      </c>
      <c r="F28" s="61">
        <v>75800</v>
      </c>
      <c r="G28" s="61" t="s">
        <v>35</v>
      </c>
      <c r="H28" s="12">
        <v>442</v>
      </c>
      <c r="I28" s="217" t="s">
        <v>73</v>
      </c>
      <c r="J28" s="211"/>
    </row>
    <row r="29" spans="1:10" ht="12.75" customHeight="1">
      <c r="A29" s="42"/>
      <c r="B29" s="129" t="s">
        <v>46</v>
      </c>
      <c r="C29" s="183" t="s">
        <v>71</v>
      </c>
      <c r="D29" s="12">
        <v>275</v>
      </c>
      <c r="E29" s="12" t="s">
        <v>14</v>
      </c>
      <c r="F29" s="61">
        <v>76811</v>
      </c>
      <c r="G29" s="61" t="s">
        <v>25</v>
      </c>
      <c r="H29" s="12">
        <v>442</v>
      </c>
      <c r="I29" s="217" t="s">
        <v>73</v>
      </c>
      <c r="J29" s="211"/>
    </row>
    <row r="30" spans="1:10" ht="12.75" customHeight="1">
      <c r="A30" s="42"/>
      <c r="B30" s="129" t="s">
        <v>46</v>
      </c>
      <c r="C30" s="183" t="s">
        <v>72</v>
      </c>
      <c r="D30" s="12">
        <v>1363</v>
      </c>
      <c r="E30" s="12" t="s">
        <v>26</v>
      </c>
      <c r="F30" s="12">
        <v>75800</v>
      </c>
      <c r="G30" s="12" t="s">
        <v>35</v>
      </c>
      <c r="H30" s="12">
        <v>442</v>
      </c>
      <c r="I30" s="217" t="s">
        <v>73</v>
      </c>
      <c r="J30" s="211"/>
    </row>
    <row r="31" spans="1:10" ht="12.75">
      <c r="A31" s="132" t="s">
        <v>69</v>
      </c>
      <c r="B31" s="133"/>
      <c r="C31" s="134"/>
      <c r="D31" s="135">
        <f>SUM(D28:D30)</f>
        <v>3283</v>
      </c>
      <c r="E31" s="136"/>
      <c r="F31" s="134"/>
      <c r="G31" s="134"/>
      <c r="H31" s="137"/>
      <c r="I31" s="138"/>
      <c r="J31" s="212"/>
    </row>
    <row r="32" spans="1:10" ht="18" customHeight="1">
      <c r="A32" s="42" t="s">
        <v>78</v>
      </c>
      <c r="B32" s="129"/>
      <c r="C32" s="130"/>
      <c r="D32" s="129"/>
      <c r="E32" s="43"/>
      <c r="F32" s="129"/>
      <c r="G32" s="129"/>
      <c r="H32" s="44"/>
      <c r="I32" s="45"/>
      <c r="J32" s="210"/>
    </row>
    <row r="33" spans="1:10" ht="12.75">
      <c r="A33" s="13"/>
      <c r="B33" s="129" t="s">
        <v>46</v>
      </c>
      <c r="C33" s="183" t="s">
        <v>74</v>
      </c>
      <c r="D33" s="12">
        <v>162</v>
      </c>
      <c r="E33" s="12" t="s">
        <v>45</v>
      </c>
      <c r="F33" s="12" t="s">
        <v>17</v>
      </c>
      <c r="G33" s="12" t="s">
        <v>17</v>
      </c>
      <c r="H33" s="12">
        <v>442</v>
      </c>
      <c r="I33" s="217" t="s">
        <v>73</v>
      </c>
      <c r="J33" s="211"/>
    </row>
    <row r="34" spans="1:10" ht="12.75">
      <c r="A34" s="13"/>
      <c r="B34" s="129"/>
      <c r="C34" s="183" t="s">
        <v>75</v>
      </c>
      <c r="D34" s="12">
        <v>1533</v>
      </c>
      <c r="E34" s="12" t="s">
        <v>14</v>
      </c>
      <c r="F34" s="12">
        <v>75800</v>
      </c>
      <c r="G34" s="12" t="s">
        <v>35</v>
      </c>
      <c r="H34" s="12">
        <v>442</v>
      </c>
      <c r="I34" s="217" t="s">
        <v>73</v>
      </c>
      <c r="J34" s="211"/>
    </row>
    <row r="35" spans="1:10" ht="12.75">
      <c r="A35" s="13" t="s">
        <v>76</v>
      </c>
      <c r="B35" s="129"/>
      <c r="C35" s="91"/>
      <c r="D35" s="12"/>
      <c r="E35" s="12"/>
      <c r="F35" s="12"/>
      <c r="G35" s="131"/>
      <c r="H35" s="12"/>
      <c r="I35" s="92"/>
      <c r="J35" s="211"/>
    </row>
    <row r="36" spans="1:10" ht="12.75">
      <c r="A36" s="13" t="s">
        <v>77</v>
      </c>
      <c r="B36" s="129"/>
      <c r="C36" s="130"/>
      <c r="D36" s="129"/>
      <c r="E36" s="43"/>
      <c r="F36" s="129"/>
      <c r="G36" s="129"/>
      <c r="H36" s="44"/>
      <c r="I36" s="45"/>
      <c r="J36" s="210"/>
    </row>
    <row r="37" spans="1:10" ht="13.5" thickBot="1">
      <c r="A37" s="132" t="s">
        <v>69</v>
      </c>
      <c r="B37" s="133"/>
      <c r="C37" s="134"/>
      <c r="D37" s="135">
        <f>SUM(D33:D36)</f>
        <v>1695</v>
      </c>
      <c r="E37" s="136"/>
      <c r="F37" s="134"/>
      <c r="G37" s="134"/>
      <c r="H37" s="137"/>
      <c r="I37" s="138"/>
      <c r="J37" s="212"/>
    </row>
    <row r="38" spans="1:10" ht="15" thickBot="1">
      <c r="A38" s="144" t="s">
        <v>79</v>
      </c>
      <c r="B38" s="145"/>
      <c r="C38" s="146"/>
      <c r="D38" s="147">
        <f>SUM(D37+D31+D26)</f>
        <v>32071</v>
      </c>
      <c r="E38" s="148"/>
      <c r="F38" s="148"/>
      <c r="G38" s="149"/>
      <c r="H38" s="149"/>
      <c r="I38" s="148"/>
      <c r="J38" s="213"/>
    </row>
    <row r="39" spans="1:10" ht="18" customHeight="1">
      <c r="A39" s="123" t="s">
        <v>169</v>
      </c>
      <c r="B39" s="11"/>
      <c r="C39" s="124"/>
      <c r="D39" s="125"/>
      <c r="E39" s="126"/>
      <c r="F39" s="12"/>
      <c r="G39" s="12"/>
      <c r="H39" s="127"/>
      <c r="I39" s="128"/>
      <c r="J39" s="210"/>
    </row>
    <row r="40" spans="1:10" ht="12.75">
      <c r="A40" s="42" t="s">
        <v>53</v>
      </c>
      <c r="B40" s="129"/>
      <c r="C40" s="130"/>
      <c r="D40" s="129"/>
      <c r="E40" s="43"/>
      <c r="F40" s="129"/>
      <c r="G40" s="129"/>
      <c r="H40" s="44"/>
      <c r="I40" s="45"/>
      <c r="J40" s="210"/>
    </row>
    <row r="41" spans="1:10" ht="12.75">
      <c r="A41" s="219"/>
      <c r="B41" s="220"/>
      <c r="C41" s="221" t="s">
        <v>81</v>
      </c>
      <c r="D41" s="220">
        <v>8336</v>
      </c>
      <c r="E41" s="222" t="s">
        <v>15</v>
      </c>
      <c r="F41" s="220">
        <v>74600</v>
      </c>
      <c r="G41" s="220" t="s">
        <v>35</v>
      </c>
      <c r="H41" s="218"/>
      <c r="I41" s="223" t="s">
        <v>55</v>
      </c>
      <c r="J41" s="210"/>
    </row>
    <row r="42" spans="1:10" ht="13.5" thickBot="1">
      <c r="A42" s="13"/>
      <c r="B42" s="129"/>
      <c r="C42" s="183" t="s">
        <v>82</v>
      </c>
      <c r="D42" s="12">
        <v>1236</v>
      </c>
      <c r="E42" s="12" t="s">
        <v>26</v>
      </c>
      <c r="F42" s="129">
        <v>74600</v>
      </c>
      <c r="G42" s="129" t="s">
        <v>35</v>
      </c>
      <c r="H42" s="184" t="s">
        <v>104</v>
      </c>
      <c r="I42" s="217" t="s">
        <v>55</v>
      </c>
      <c r="J42" s="211"/>
    </row>
    <row r="43" spans="1:10" ht="15" thickBot="1">
      <c r="A43" s="144" t="s">
        <v>83</v>
      </c>
      <c r="B43" s="145"/>
      <c r="C43" s="146"/>
      <c r="D43" s="147">
        <f>SUM(D41:D42)</f>
        <v>9572</v>
      </c>
      <c r="E43" s="148"/>
      <c r="F43" s="148"/>
      <c r="G43" s="149"/>
      <c r="H43" s="149"/>
      <c r="I43" s="148"/>
      <c r="J43" s="213"/>
    </row>
    <row r="44" spans="1:10" ht="18" customHeight="1">
      <c r="A44" s="123" t="s">
        <v>170</v>
      </c>
      <c r="B44" s="11"/>
      <c r="C44" s="124"/>
      <c r="D44" s="125"/>
      <c r="E44" s="126"/>
      <c r="F44" s="12"/>
      <c r="G44" s="12"/>
      <c r="H44" s="127"/>
      <c r="I44" s="128"/>
      <c r="J44" s="210"/>
    </row>
    <row r="45" spans="1:10" ht="12.75">
      <c r="A45" s="42" t="s">
        <v>53</v>
      </c>
      <c r="B45" s="129"/>
      <c r="C45" s="130"/>
      <c r="D45" s="129"/>
      <c r="E45" s="43"/>
      <c r="F45" s="129"/>
      <c r="G45" s="129"/>
      <c r="H45" s="44"/>
      <c r="I45" s="45"/>
      <c r="J45" s="210"/>
    </row>
    <row r="46" spans="1:10" ht="22.5" customHeight="1">
      <c r="A46" s="42"/>
      <c r="B46" s="129"/>
      <c r="C46" s="90" t="s">
        <v>84</v>
      </c>
      <c r="D46" s="12">
        <v>6566</v>
      </c>
      <c r="E46" s="12" t="s">
        <v>15</v>
      </c>
      <c r="F46" s="12">
        <v>74600</v>
      </c>
      <c r="G46" s="12" t="s">
        <v>35</v>
      </c>
      <c r="H46" s="275" t="s">
        <v>104</v>
      </c>
      <c r="I46" s="223" t="s">
        <v>55</v>
      </c>
      <c r="J46" s="211"/>
    </row>
    <row r="47" spans="1:10" ht="13.5" thickBot="1">
      <c r="A47" s="42"/>
      <c r="B47" s="129"/>
      <c r="C47" s="90" t="s">
        <v>84</v>
      </c>
      <c r="D47" s="12">
        <v>5200</v>
      </c>
      <c r="E47" s="12" t="s">
        <v>15</v>
      </c>
      <c r="F47" s="12">
        <v>72611</v>
      </c>
      <c r="G47" s="12" t="s">
        <v>35</v>
      </c>
      <c r="H47" s="276"/>
      <c r="I47" s="150"/>
      <c r="J47" s="211"/>
    </row>
    <row r="48" spans="1:10" ht="15" thickBot="1">
      <c r="A48" s="144" t="s">
        <v>85</v>
      </c>
      <c r="B48" s="145"/>
      <c r="C48" s="146"/>
      <c r="D48" s="147">
        <f>SUM(D46:D47)</f>
        <v>11766</v>
      </c>
      <c r="E48" s="148"/>
      <c r="F48" s="148"/>
      <c r="G48" s="149"/>
      <c r="H48" s="149"/>
      <c r="I48" s="148"/>
      <c r="J48" s="213"/>
    </row>
    <row r="49" spans="1:10" ht="18" customHeight="1">
      <c r="A49" s="123"/>
      <c r="B49" s="11"/>
      <c r="C49" s="124"/>
      <c r="D49" s="125"/>
      <c r="E49" s="126"/>
      <c r="F49" s="12"/>
      <c r="G49" s="12"/>
      <c r="H49" s="127"/>
      <c r="I49" s="128"/>
      <c r="J49" s="210"/>
    </row>
    <row r="50" spans="1:10" ht="18" customHeight="1">
      <c r="A50" s="123" t="s">
        <v>171</v>
      </c>
      <c r="B50" s="11"/>
      <c r="C50" s="124"/>
      <c r="D50" s="125"/>
      <c r="E50" s="126"/>
      <c r="F50" s="12"/>
      <c r="G50" s="12"/>
      <c r="H50" s="127"/>
      <c r="I50" s="128"/>
      <c r="J50" s="210"/>
    </row>
    <row r="51" spans="1:10" ht="12.75">
      <c r="A51" s="42" t="s">
        <v>53</v>
      </c>
      <c r="B51" s="129"/>
      <c r="C51" s="130"/>
      <c r="D51" s="129"/>
      <c r="E51" s="43"/>
      <c r="F51" s="129"/>
      <c r="G51" s="129"/>
      <c r="H51" s="44"/>
      <c r="I51" s="45"/>
      <c r="J51" s="210"/>
    </row>
    <row r="52" spans="1:10" ht="12.75">
      <c r="A52" s="13"/>
      <c r="B52" s="129"/>
      <c r="C52" s="183" t="s">
        <v>84</v>
      </c>
      <c r="D52" s="12">
        <v>2753</v>
      </c>
      <c r="E52" s="12" t="s">
        <v>15</v>
      </c>
      <c r="F52" s="12">
        <v>72611</v>
      </c>
      <c r="G52" s="12" t="s">
        <v>35</v>
      </c>
      <c r="H52" s="12">
        <v>824</v>
      </c>
      <c r="I52" s="217" t="s">
        <v>55</v>
      </c>
      <c r="J52" s="211"/>
    </row>
    <row r="53" spans="1:10" ht="12.75">
      <c r="A53" s="13"/>
      <c r="B53" s="129" t="s">
        <v>46</v>
      </c>
      <c r="C53" s="183" t="s">
        <v>86</v>
      </c>
      <c r="D53" s="12">
        <v>1077</v>
      </c>
      <c r="E53" s="12" t="s">
        <v>14</v>
      </c>
      <c r="F53" s="12">
        <v>72611</v>
      </c>
      <c r="G53" s="12" t="s">
        <v>35</v>
      </c>
      <c r="H53" s="12">
        <v>870</v>
      </c>
      <c r="I53" s="217" t="s">
        <v>73</v>
      </c>
      <c r="J53" s="211"/>
    </row>
    <row r="54" spans="1:10" ht="12.75">
      <c r="A54" s="13"/>
      <c r="B54" s="129" t="s">
        <v>46</v>
      </c>
      <c r="C54" s="183" t="s">
        <v>87</v>
      </c>
      <c r="D54" s="12">
        <v>3464</v>
      </c>
      <c r="E54" s="12" t="s">
        <v>14</v>
      </c>
      <c r="F54" s="12">
        <v>72611</v>
      </c>
      <c r="G54" s="12" t="s">
        <v>35</v>
      </c>
      <c r="H54" s="12">
        <v>453</v>
      </c>
      <c r="I54" s="217" t="s">
        <v>73</v>
      </c>
      <c r="J54" s="211"/>
    </row>
    <row r="55" spans="1:10" ht="12.75">
      <c r="A55" s="13"/>
      <c r="B55" s="129" t="s">
        <v>46</v>
      </c>
      <c r="C55" s="183" t="s">
        <v>88</v>
      </c>
      <c r="D55" s="12">
        <v>1564</v>
      </c>
      <c r="E55" s="12" t="s">
        <v>14</v>
      </c>
      <c r="F55" s="12">
        <v>72611</v>
      </c>
      <c r="G55" s="12" t="s">
        <v>35</v>
      </c>
      <c r="H55" s="12">
        <v>13</v>
      </c>
      <c r="I55" s="217" t="s">
        <v>73</v>
      </c>
      <c r="J55" s="211"/>
    </row>
    <row r="56" spans="1:10" ht="12.75">
      <c r="A56" s="13"/>
      <c r="B56" s="129" t="s">
        <v>46</v>
      </c>
      <c r="C56" s="183" t="s">
        <v>89</v>
      </c>
      <c r="D56" s="12">
        <v>685</v>
      </c>
      <c r="E56" s="12" t="s">
        <v>14</v>
      </c>
      <c r="F56" s="12">
        <v>72611</v>
      </c>
      <c r="G56" s="12" t="s">
        <v>35</v>
      </c>
      <c r="H56" s="12">
        <v>60</v>
      </c>
      <c r="I56" s="217" t="s">
        <v>73</v>
      </c>
      <c r="J56" s="211"/>
    </row>
    <row r="57" spans="1:10" ht="12.75" customHeight="1">
      <c r="A57" s="42"/>
      <c r="B57" s="129"/>
      <c r="C57" s="183" t="s">
        <v>91</v>
      </c>
      <c r="D57" s="12">
        <v>62</v>
      </c>
      <c r="E57" s="12" t="s">
        <v>26</v>
      </c>
      <c r="F57" s="12">
        <v>72611</v>
      </c>
      <c r="G57" s="12" t="s">
        <v>35</v>
      </c>
      <c r="H57" s="12" t="s">
        <v>106</v>
      </c>
      <c r="I57" s="217" t="s">
        <v>73</v>
      </c>
      <c r="J57" s="211"/>
    </row>
    <row r="58" spans="1:10" ht="12.75">
      <c r="A58" s="13"/>
      <c r="B58" s="129"/>
      <c r="C58" s="183" t="s">
        <v>90</v>
      </c>
      <c r="D58" s="12">
        <v>719</v>
      </c>
      <c r="E58" s="12" t="s">
        <v>14</v>
      </c>
      <c r="F58" s="12">
        <v>72611</v>
      </c>
      <c r="G58" s="12" t="s">
        <v>35</v>
      </c>
      <c r="H58" s="12">
        <v>453</v>
      </c>
      <c r="I58" s="224" t="s">
        <v>73</v>
      </c>
      <c r="J58" s="211"/>
    </row>
    <row r="59" spans="1:10" ht="12.75" customHeight="1">
      <c r="A59" s="42"/>
      <c r="B59" s="129"/>
      <c r="C59" s="183" t="s">
        <v>92</v>
      </c>
      <c r="D59" s="12">
        <v>42</v>
      </c>
      <c r="E59" s="12" t="s">
        <v>45</v>
      </c>
      <c r="F59" s="12">
        <v>72611</v>
      </c>
      <c r="G59" s="12" t="s">
        <v>35</v>
      </c>
      <c r="H59" s="12" t="s">
        <v>106</v>
      </c>
      <c r="I59" s="224" t="s">
        <v>73</v>
      </c>
      <c r="J59" s="211"/>
    </row>
    <row r="60" spans="1:10" ht="12.75" customHeight="1">
      <c r="A60" s="42"/>
      <c r="B60" s="129"/>
      <c r="C60" s="183" t="s">
        <v>93</v>
      </c>
      <c r="D60" s="12">
        <v>560</v>
      </c>
      <c r="E60" s="12" t="s">
        <v>26</v>
      </c>
      <c r="F60" s="12">
        <v>72611</v>
      </c>
      <c r="G60" s="12" t="s">
        <v>35</v>
      </c>
      <c r="H60" s="12">
        <v>774</v>
      </c>
      <c r="I60" s="224" t="s">
        <v>73</v>
      </c>
      <c r="J60" s="211"/>
    </row>
    <row r="61" spans="1:10" ht="12.75" customHeight="1">
      <c r="A61" s="42"/>
      <c r="B61" s="129"/>
      <c r="C61" s="183" t="s">
        <v>94</v>
      </c>
      <c r="D61" s="12">
        <v>90</v>
      </c>
      <c r="E61" s="12" t="s">
        <v>26</v>
      </c>
      <c r="F61" s="12">
        <v>72611</v>
      </c>
      <c r="G61" s="12" t="s">
        <v>35</v>
      </c>
      <c r="H61" s="12">
        <v>886</v>
      </c>
      <c r="I61" s="224" t="s">
        <v>73</v>
      </c>
      <c r="J61" s="211"/>
    </row>
    <row r="62" spans="1:10" ht="13.5" thickBot="1">
      <c r="A62" s="13"/>
      <c r="B62" s="129"/>
      <c r="C62" s="130"/>
      <c r="D62" s="129"/>
      <c r="E62" s="43"/>
      <c r="F62" s="129"/>
      <c r="G62" s="129"/>
      <c r="H62" s="44"/>
      <c r="I62" s="45"/>
      <c r="J62" s="210"/>
    </row>
    <row r="63" spans="1:10" ht="15" thickBot="1">
      <c r="A63" s="144" t="s">
        <v>96</v>
      </c>
      <c r="B63" s="145"/>
      <c r="C63" s="146"/>
      <c r="D63" s="147">
        <f>SUM(D52:D62)</f>
        <v>11016</v>
      </c>
      <c r="E63" s="148"/>
      <c r="F63" s="148"/>
      <c r="G63" s="149"/>
      <c r="H63" s="149"/>
      <c r="I63" s="148"/>
      <c r="J63" s="213"/>
    </row>
    <row r="64" spans="1:82" ht="12.75">
      <c r="A64" s="139"/>
      <c r="B64" s="122"/>
      <c r="C64" s="14"/>
      <c r="D64" s="140"/>
      <c r="E64" s="141"/>
      <c r="F64" s="14"/>
      <c r="G64" s="14"/>
      <c r="H64" s="142"/>
      <c r="I64" s="143"/>
      <c r="J64" s="214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</row>
    <row r="65" spans="1:10" ht="18" customHeight="1">
      <c r="A65" s="123" t="s">
        <v>167</v>
      </c>
      <c r="B65" s="11"/>
      <c r="C65" s="124"/>
      <c r="D65" s="125"/>
      <c r="E65" s="126"/>
      <c r="F65" s="12"/>
      <c r="G65" s="12"/>
      <c r="H65" s="127"/>
      <c r="I65" s="128"/>
      <c r="J65" s="210"/>
    </row>
    <row r="66" spans="1:10" ht="12.75">
      <c r="A66" s="42" t="s">
        <v>95</v>
      </c>
      <c r="B66" s="129"/>
      <c r="C66" s="130"/>
      <c r="D66" s="129"/>
      <c r="E66" s="43"/>
      <c r="F66" s="129"/>
      <c r="G66" s="129"/>
      <c r="H66" s="44"/>
      <c r="I66" s="45"/>
      <c r="J66" s="210"/>
    </row>
    <row r="67" spans="1:10" ht="13.5" thickBot="1">
      <c r="A67" s="13"/>
      <c r="B67" s="129"/>
      <c r="C67" s="90" t="s">
        <v>82</v>
      </c>
      <c r="D67" s="12">
        <v>4014</v>
      </c>
      <c r="E67" s="12" t="s">
        <v>26</v>
      </c>
      <c r="F67" s="12">
        <v>75800</v>
      </c>
      <c r="G67" s="12" t="s">
        <v>35</v>
      </c>
      <c r="H67" s="12">
        <v>442</v>
      </c>
      <c r="I67" s="217" t="s">
        <v>55</v>
      </c>
      <c r="J67" s="211"/>
    </row>
    <row r="68" spans="1:10" ht="15" thickBot="1">
      <c r="A68" s="144" t="s">
        <v>97</v>
      </c>
      <c r="B68" s="145"/>
      <c r="C68" s="146"/>
      <c r="D68" s="147">
        <f>SUM(D67)</f>
        <v>4014</v>
      </c>
      <c r="E68" s="148"/>
      <c r="F68" s="148"/>
      <c r="G68" s="149"/>
      <c r="H68" s="149"/>
      <c r="I68" s="148"/>
      <c r="J68" s="213"/>
    </row>
    <row r="69" spans="1:82" ht="12.75">
      <c r="A69" s="42"/>
      <c r="B69" s="129"/>
      <c r="C69" s="90"/>
      <c r="D69" s="12"/>
      <c r="E69" s="12"/>
      <c r="F69" s="12"/>
      <c r="G69" s="131"/>
      <c r="H69" s="12"/>
      <c r="I69" s="92"/>
      <c r="J69" s="21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</row>
    <row r="70" spans="1:10" ht="18" customHeight="1">
      <c r="A70" s="123" t="s">
        <v>172</v>
      </c>
      <c r="B70" s="11"/>
      <c r="C70" s="124"/>
      <c r="D70" s="125"/>
      <c r="E70" s="126"/>
      <c r="F70" s="12"/>
      <c r="G70" s="12"/>
      <c r="H70" s="127"/>
      <c r="I70" s="128"/>
      <c r="J70" s="210"/>
    </row>
    <row r="71" spans="1:10" ht="12.75">
      <c r="A71" s="42" t="s">
        <v>98</v>
      </c>
      <c r="B71" s="129"/>
      <c r="C71" s="130"/>
      <c r="D71" s="129"/>
      <c r="E71" s="43"/>
      <c r="F71" s="129"/>
      <c r="G71" s="129"/>
      <c r="H71" s="44"/>
      <c r="I71" s="45"/>
      <c r="J71" s="210"/>
    </row>
    <row r="72" spans="1:10" ht="12.75">
      <c r="A72" s="13"/>
      <c r="B72" s="129" t="s">
        <v>46</v>
      </c>
      <c r="C72" s="183" t="s">
        <v>99</v>
      </c>
      <c r="D72" s="12">
        <v>3055</v>
      </c>
      <c r="E72" s="12" t="s">
        <v>45</v>
      </c>
      <c r="F72" s="12" t="s">
        <v>17</v>
      </c>
      <c r="G72" s="12" t="s">
        <v>17</v>
      </c>
      <c r="H72" s="12">
        <v>807</v>
      </c>
      <c r="I72" s="217" t="s">
        <v>73</v>
      </c>
      <c r="J72" s="211"/>
    </row>
    <row r="73" spans="1:10" ht="12.75">
      <c r="A73" s="13"/>
      <c r="B73" s="129" t="s">
        <v>46</v>
      </c>
      <c r="C73" s="183" t="s">
        <v>100</v>
      </c>
      <c r="D73" s="12">
        <v>2259</v>
      </c>
      <c r="E73" s="12" t="s">
        <v>45</v>
      </c>
      <c r="F73" s="12" t="s">
        <v>17</v>
      </c>
      <c r="G73" s="12" t="s">
        <v>17</v>
      </c>
      <c r="H73" s="12">
        <v>437</v>
      </c>
      <c r="I73" s="217" t="s">
        <v>73</v>
      </c>
      <c r="J73" s="211"/>
    </row>
    <row r="74" spans="1:10" ht="12.75">
      <c r="A74" s="13"/>
      <c r="B74" s="129"/>
      <c r="C74" s="225" t="s">
        <v>101</v>
      </c>
      <c r="D74" s="226">
        <v>11464</v>
      </c>
      <c r="E74" s="226" t="s">
        <v>15</v>
      </c>
      <c r="F74" s="226">
        <v>74612</v>
      </c>
      <c r="G74" s="226" t="s">
        <v>27</v>
      </c>
      <c r="H74" s="184" t="s">
        <v>106</v>
      </c>
      <c r="I74" s="223" t="s">
        <v>55</v>
      </c>
      <c r="J74" s="211"/>
    </row>
    <row r="75" spans="1:10" ht="13.5" thickBot="1">
      <c r="A75" s="13"/>
      <c r="B75" s="129"/>
      <c r="C75" s="90" t="s">
        <v>44</v>
      </c>
      <c r="D75" s="12">
        <v>3272</v>
      </c>
      <c r="E75" s="12" t="s">
        <v>26</v>
      </c>
      <c r="F75" s="12">
        <v>74612</v>
      </c>
      <c r="G75" s="12" t="s">
        <v>27</v>
      </c>
      <c r="H75" s="12">
        <v>351</v>
      </c>
      <c r="I75" s="217" t="s">
        <v>55</v>
      </c>
      <c r="J75" s="211"/>
    </row>
    <row r="76" spans="1:10" ht="15" thickBot="1">
      <c r="A76" s="144" t="s">
        <v>102</v>
      </c>
      <c r="B76" s="145"/>
      <c r="C76" s="146"/>
      <c r="D76" s="147">
        <f>SUM(D72:D75)</f>
        <v>20050</v>
      </c>
      <c r="E76" s="148"/>
      <c r="F76" s="148"/>
      <c r="G76" s="149"/>
      <c r="H76" s="149"/>
      <c r="I76" s="148"/>
      <c r="J76" s="213"/>
    </row>
    <row r="77" spans="1:10" ht="14.25">
      <c r="A77" s="195"/>
      <c r="B77" s="196"/>
      <c r="C77" s="197"/>
      <c r="D77" s="198"/>
      <c r="E77" s="92"/>
      <c r="F77" s="92"/>
      <c r="G77" s="131"/>
      <c r="H77" s="131"/>
      <c r="I77" s="92"/>
      <c r="J77" s="207"/>
    </row>
    <row r="78" spans="1:10" ht="14.25">
      <c r="A78" s="195" t="s">
        <v>48</v>
      </c>
      <c r="B78" s="196"/>
      <c r="C78" s="197"/>
      <c r="D78" s="198"/>
      <c r="E78" s="92"/>
      <c r="F78" s="92"/>
      <c r="G78" s="131"/>
      <c r="H78" s="131"/>
      <c r="I78" s="92"/>
      <c r="J78" s="207"/>
    </row>
    <row r="79" spans="1:10" ht="15.75">
      <c r="A79" s="228" t="s">
        <v>146</v>
      </c>
      <c r="B79" s="203"/>
      <c r="C79" s="229"/>
      <c r="D79" s="129"/>
      <c r="E79" s="43"/>
      <c r="F79" s="129"/>
      <c r="G79" s="129"/>
      <c r="H79" s="44"/>
      <c r="I79" s="45"/>
      <c r="J79" s="210"/>
    </row>
    <row r="80" spans="1:10" ht="30" customHeight="1">
      <c r="A80" s="277" t="s">
        <v>103</v>
      </c>
      <c r="B80" s="278"/>
      <c r="C80" s="278"/>
      <c r="D80" s="278"/>
      <c r="E80" s="278"/>
      <c r="F80" s="278"/>
      <c r="G80" s="278"/>
      <c r="H80" s="278"/>
      <c r="I80" s="278"/>
      <c r="J80" s="279"/>
    </row>
    <row r="81" spans="1:10" ht="13.5" customHeight="1">
      <c r="A81" s="123" t="s">
        <v>105</v>
      </c>
      <c r="B81" s="11"/>
      <c r="C81" s="124"/>
      <c r="D81" s="125"/>
      <c r="E81" s="126"/>
      <c r="F81" s="12"/>
      <c r="G81" s="12"/>
      <c r="H81" s="127"/>
      <c r="I81" s="128"/>
      <c r="J81" s="210"/>
    </row>
    <row r="82" spans="1:10" ht="12.75">
      <c r="A82" s="13"/>
      <c r="B82" s="129"/>
      <c r="C82" s="183" t="s">
        <v>108</v>
      </c>
      <c r="D82" s="12">
        <v>24</v>
      </c>
      <c r="E82" s="12" t="s">
        <v>26</v>
      </c>
      <c r="F82" s="12">
        <v>74610</v>
      </c>
      <c r="G82" s="12" t="s">
        <v>27</v>
      </c>
      <c r="H82" s="12" t="s">
        <v>106</v>
      </c>
      <c r="I82" s="217" t="s">
        <v>55</v>
      </c>
      <c r="J82" s="211"/>
    </row>
    <row r="83" spans="3:10" ht="12.75">
      <c r="C83" s="194" t="s">
        <v>107</v>
      </c>
      <c r="D83" s="89">
        <v>452</v>
      </c>
      <c r="E83" s="12" t="s">
        <v>26</v>
      </c>
      <c r="F83" s="12">
        <v>71512</v>
      </c>
      <c r="G83" s="12" t="s">
        <v>25</v>
      </c>
      <c r="H83" s="12" t="s">
        <v>106</v>
      </c>
      <c r="I83" s="217" t="s">
        <v>55</v>
      </c>
      <c r="J83" s="211"/>
    </row>
    <row r="84" spans="1:10" ht="12.75">
      <c r="A84" s="13"/>
      <c r="B84" s="129"/>
      <c r="C84" s="183" t="s">
        <v>107</v>
      </c>
      <c r="D84" s="12">
        <v>110</v>
      </c>
      <c r="E84" s="12" t="s">
        <v>26</v>
      </c>
      <c r="F84" s="12">
        <v>74610</v>
      </c>
      <c r="G84" s="12" t="s">
        <v>27</v>
      </c>
      <c r="H84" s="12" t="s">
        <v>106</v>
      </c>
      <c r="I84" s="217" t="s">
        <v>55</v>
      </c>
      <c r="J84" s="211"/>
    </row>
    <row r="85" spans="1:10" ht="12.75">
      <c r="A85" s="13"/>
      <c r="B85" s="129"/>
      <c r="C85" s="183" t="s">
        <v>109</v>
      </c>
      <c r="D85" s="12">
        <v>752</v>
      </c>
      <c r="E85" s="12" t="s">
        <v>15</v>
      </c>
      <c r="F85" s="12">
        <v>71512</v>
      </c>
      <c r="G85" s="12" t="s">
        <v>25</v>
      </c>
      <c r="H85" s="12" t="s">
        <v>106</v>
      </c>
      <c r="I85" s="217" t="s">
        <v>55</v>
      </c>
      <c r="J85" s="211"/>
    </row>
    <row r="86" spans="1:10" ht="12.75">
      <c r="A86" s="13"/>
      <c r="B86" s="129"/>
      <c r="C86" s="183" t="s">
        <v>110</v>
      </c>
      <c r="D86" s="12">
        <v>66</v>
      </c>
      <c r="E86" s="12" t="s">
        <v>26</v>
      </c>
      <c r="F86" s="12">
        <v>71512</v>
      </c>
      <c r="G86" s="12" t="s">
        <v>112</v>
      </c>
      <c r="H86" s="12" t="s">
        <v>106</v>
      </c>
      <c r="I86" s="217" t="s">
        <v>55</v>
      </c>
      <c r="J86" s="211"/>
    </row>
    <row r="87" spans="1:10" ht="12.75">
      <c r="A87" s="13"/>
      <c r="B87" s="129"/>
      <c r="C87" s="183" t="s">
        <v>113</v>
      </c>
      <c r="D87" s="12">
        <v>191</v>
      </c>
      <c r="E87" s="12" t="s">
        <v>15</v>
      </c>
      <c r="F87" s="12">
        <v>73214</v>
      </c>
      <c r="G87" s="12" t="s">
        <v>25</v>
      </c>
      <c r="H87" s="12" t="s">
        <v>106</v>
      </c>
      <c r="I87" s="217" t="s">
        <v>55</v>
      </c>
      <c r="J87" s="211"/>
    </row>
    <row r="88" spans="1:10" ht="12.75">
      <c r="A88" s="13"/>
      <c r="B88" s="129"/>
      <c r="C88" s="183" t="s">
        <v>114</v>
      </c>
      <c r="D88" s="12">
        <v>218</v>
      </c>
      <c r="E88" s="12" t="s">
        <v>15</v>
      </c>
      <c r="F88" s="12">
        <v>71512</v>
      </c>
      <c r="G88" s="12" t="s">
        <v>112</v>
      </c>
      <c r="H88" s="12" t="s">
        <v>106</v>
      </c>
      <c r="I88" s="217" t="s">
        <v>55</v>
      </c>
      <c r="J88" s="211"/>
    </row>
    <row r="89" spans="1:10" ht="12.75">
      <c r="A89" s="13"/>
      <c r="B89" s="129"/>
      <c r="C89" s="183" t="s">
        <v>115</v>
      </c>
      <c r="D89" s="12">
        <v>2297</v>
      </c>
      <c r="E89" s="12" t="s">
        <v>26</v>
      </c>
      <c r="F89" s="12">
        <v>71512</v>
      </c>
      <c r="G89" s="12" t="s">
        <v>111</v>
      </c>
      <c r="H89" s="12" t="s">
        <v>106</v>
      </c>
      <c r="I89" s="217" t="s">
        <v>55</v>
      </c>
      <c r="J89" s="211"/>
    </row>
    <row r="90" spans="1:10" ht="12.75">
      <c r="A90" s="13"/>
      <c r="B90" s="129"/>
      <c r="C90" s="183" t="s">
        <v>116</v>
      </c>
      <c r="D90" s="12">
        <v>452</v>
      </c>
      <c r="E90" s="12" t="s">
        <v>26</v>
      </c>
      <c r="F90" s="12">
        <v>73214</v>
      </c>
      <c r="G90" s="227" t="s">
        <v>25</v>
      </c>
      <c r="H90" s="12">
        <v>154</v>
      </c>
      <c r="I90" s="217" t="s">
        <v>55</v>
      </c>
      <c r="J90" s="211"/>
    </row>
    <row r="91" spans="1:10" ht="12.75">
      <c r="A91" s="13"/>
      <c r="B91" s="129"/>
      <c r="C91" s="183" t="s">
        <v>117</v>
      </c>
      <c r="D91" s="12">
        <v>1317</v>
      </c>
      <c r="E91" s="12" t="s">
        <v>26</v>
      </c>
      <c r="F91" s="12">
        <v>73214</v>
      </c>
      <c r="G91" s="227" t="s">
        <v>25</v>
      </c>
      <c r="H91" s="12" t="s">
        <v>106</v>
      </c>
      <c r="I91" s="217" t="s">
        <v>55</v>
      </c>
      <c r="J91" s="211"/>
    </row>
    <row r="92" spans="1:10" ht="12.75">
      <c r="A92" s="13"/>
      <c r="B92" s="129"/>
      <c r="C92" s="183" t="s">
        <v>118</v>
      </c>
      <c r="D92" s="12">
        <v>83</v>
      </c>
      <c r="E92" s="12" t="s">
        <v>15</v>
      </c>
      <c r="F92" s="12">
        <v>73214</v>
      </c>
      <c r="G92" s="12" t="s">
        <v>25</v>
      </c>
      <c r="H92" s="12" t="s">
        <v>106</v>
      </c>
      <c r="I92" s="217" t="s">
        <v>55</v>
      </c>
      <c r="J92" s="211"/>
    </row>
    <row r="93" spans="1:10" ht="12.75">
      <c r="A93" s="13"/>
      <c r="B93" s="129"/>
      <c r="C93" s="183" t="s">
        <v>119</v>
      </c>
      <c r="D93" s="12">
        <v>10</v>
      </c>
      <c r="E93" s="12" t="s">
        <v>26</v>
      </c>
      <c r="F93" s="12">
        <v>74811</v>
      </c>
      <c r="G93" s="12" t="s">
        <v>112</v>
      </c>
      <c r="H93" s="12">
        <v>10002</v>
      </c>
      <c r="I93" s="224" t="s">
        <v>55</v>
      </c>
      <c r="J93" s="211"/>
    </row>
    <row r="94" spans="1:10" ht="12.75">
      <c r="A94" s="13"/>
      <c r="B94" s="129"/>
      <c r="C94" s="183" t="s">
        <v>120</v>
      </c>
      <c r="D94" s="12">
        <v>237</v>
      </c>
      <c r="E94" s="12" t="s">
        <v>26</v>
      </c>
      <c r="F94" s="12">
        <v>74811</v>
      </c>
      <c r="G94" s="12" t="s">
        <v>25</v>
      </c>
      <c r="H94" s="12" t="s">
        <v>106</v>
      </c>
      <c r="I94" s="224" t="s">
        <v>55</v>
      </c>
      <c r="J94" s="211"/>
    </row>
    <row r="95" spans="1:10" ht="12.75">
      <c r="A95" s="13"/>
      <c r="B95" s="129"/>
      <c r="C95" s="183" t="s">
        <v>121</v>
      </c>
      <c r="D95" s="12">
        <v>304</v>
      </c>
      <c r="E95" s="12" t="s">
        <v>26</v>
      </c>
      <c r="F95" s="12">
        <v>74610</v>
      </c>
      <c r="G95" s="12" t="s">
        <v>27</v>
      </c>
      <c r="H95" s="12" t="s">
        <v>106</v>
      </c>
      <c r="I95" s="224" t="s">
        <v>55</v>
      </c>
      <c r="J95" s="211"/>
    </row>
    <row r="96" spans="1:10" ht="12.75">
      <c r="A96" s="13"/>
      <c r="B96" s="129"/>
      <c r="C96" s="183" t="s">
        <v>122</v>
      </c>
      <c r="D96" s="12">
        <v>360</v>
      </c>
      <c r="E96" s="12" t="s">
        <v>15</v>
      </c>
      <c r="F96" s="12">
        <v>74610</v>
      </c>
      <c r="G96" s="12" t="s">
        <v>112</v>
      </c>
      <c r="H96" s="12" t="s">
        <v>106</v>
      </c>
      <c r="I96" s="224" t="s">
        <v>55</v>
      </c>
      <c r="J96" s="211"/>
    </row>
    <row r="97" spans="1:10" ht="12.75">
      <c r="A97" s="13"/>
      <c r="B97" s="129"/>
      <c r="C97" s="183" t="s">
        <v>123</v>
      </c>
      <c r="D97" s="12">
        <v>435</v>
      </c>
      <c r="E97" s="12" t="s">
        <v>26</v>
      </c>
      <c r="F97" s="12">
        <v>76811</v>
      </c>
      <c r="G97" s="12" t="s">
        <v>29</v>
      </c>
      <c r="H97" s="12" t="s">
        <v>106</v>
      </c>
      <c r="I97" s="224" t="s">
        <v>55</v>
      </c>
      <c r="J97" s="211"/>
    </row>
    <row r="98" spans="1:10" ht="12.75">
      <c r="A98" s="13"/>
      <c r="B98" s="129"/>
      <c r="C98" s="183" t="s">
        <v>124</v>
      </c>
      <c r="D98" s="12">
        <v>430</v>
      </c>
      <c r="E98" s="12" t="s">
        <v>26</v>
      </c>
      <c r="F98" s="12">
        <v>76811</v>
      </c>
      <c r="G98" s="12" t="s">
        <v>29</v>
      </c>
      <c r="H98" s="12" t="s">
        <v>106</v>
      </c>
      <c r="I98" s="224" t="s">
        <v>55</v>
      </c>
      <c r="J98" s="211"/>
    </row>
    <row r="99" spans="1:10" ht="12.75">
      <c r="A99" s="13"/>
      <c r="B99" s="129"/>
      <c r="C99" s="183" t="s">
        <v>126</v>
      </c>
      <c r="D99" s="12">
        <v>534</v>
      </c>
      <c r="E99" s="12" t="s">
        <v>14</v>
      </c>
      <c r="F99" s="12">
        <v>73816</v>
      </c>
      <c r="G99" s="12" t="s">
        <v>29</v>
      </c>
      <c r="H99" s="12">
        <v>435</v>
      </c>
      <c r="I99" s="224" t="s">
        <v>73</v>
      </c>
      <c r="J99" s="211"/>
    </row>
    <row r="100" spans="1:10" ht="12.75">
      <c r="A100" s="13"/>
      <c r="B100" s="129"/>
      <c r="C100" s="183" t="s">
        <v>125</v>
      </c>
      <c r="D100" s="12">
        <v>1141</v>
      </c>
      <c r="E100" s="12" t="s">
        <v>15</v>
      </c>
      <c r="F100" s="12">
        <v>73816</v>
      </c>
      <c r="G100" s="12" t="s">
        <v>29</v>
      </c>
      <c r="H100" s="12" t="s">
        <v>106</v>
      </c>
      <c r="I100" s="224" t="s">
        <v>55</v>
      </c>
      <c r="J100" s="211"/>
    </row>
    <row r="101" spans="1:10" ht="12.75">
      <c r="A101" s="13"/>
      <c r="B101" s="129"/>
      <c r="C101" s="183" t="s">
        <v>127</v>
      </c>
      <c r="D101" s="12">
        <v>14</v>
      </c>
      <c r="E101" s="12" t="s">
        <v>26</v>
      </c>
      <c r="F101" s="12">
        <v>76811</v>
      </c>
      <c r="G101" s="12" t="s">
        <v>29</v>
      </c>
      <c r="H101" s="12" t="s">
        <v>106</v>
      </c>
      <c r="I101" s="224" t="s">
        <v>55</v>
      </c>
      <c r="J101" s="211"/>
    </row>
    <row r="102" spans="1:10" ht="12.75">
      <c r="A102" s="13"/>
      <c r="B102" s="129"/>
      <c r="C102" s="183" t="s">
        <v>128</v>
      </c>
      <c r="D102" s="12">
        <v>68</v>
      </c>
      <c r="E102" s="12" t="s">
        <v>14</v>
      </c>
      <c r="F102" s="12">
        <v>76811</v>
      </c>
      <c r="G102" s="12" t="s">
        <v>29</v>
      </c>
      <c r="H102" s="12">
        <v>286</v>
      </c>
      <c r="I102" s="224" t="s">
        <v>73</v>
      </c>
      <c r="J102" s="211"/>
    </row>
    <row r="103" spans="1:10" ht="12.75">
      <c r="A103" s="13"/>
      <c r="B103" s="129"/>
      <c r="C103" s="183" t="s">
        <v>129</v>
      </c>
      <c r="D103" s="12">
        <v>5</v>
      </c>
      <c r="E103" s="12" t="s">
        <v>14</v>
      </c>
      <c r="F103" s="12">
        <v>76811</v>
      </c>
      <c r="G103" s="12" t="s">
        <v>29</v>
      </c>
      <c r="H103" s="12">
        <v>286</v>
      </c>
      <c r="I103" s="224" t="s">
        <v>73</v>
      </c>
      <c r="J103" s="211"/>
    </row>
    <row r="104" spans="1:10" ht="12.75">
      <c r="A104" s="13"/>
      <c r="B104" s="129"/>
      <c r="C104" s="183" t="s">
        <v>130</v>
      </c>
      <c r="D104" s="12">
        <v>227</v>
      </c>
      <c r="E104" s="12" t="s">
        <v>15</v>
      </c>
      <c r="F104" s="12">
        <v>74811</v>
      </c>
      <c r="G104" s="12" t="s">
        <v>25</v>
      </c>
      <c r="H104" s="12" t="s">
        <v>106</v>
      </c>
      <c r="I104" s="224" t="s">
        <v>55</v>
      </c>
      <c r="J104" s="211"/>
    </row>
    <row r="105" spans="1:10" ht="12.75">
      <c r="A105" s="13"/>
      <c r="B105" s="129"/>
      <c r="C105" s="183" t="s">
        <v>84</v>
      </c>
      <c r="D105" s="12">
        <v>292</v>
      </c>
      <c r="E105" s="12" t="s">
        <v>15</v>
      </c>
      <c r="F105" s="12">
        <v>71510</v>
      </c>
      <c r="G105" s="12" t="s">
        <v>27</v>
      </c>
      <c r="H105" s="12" t="s">
        <v>106</v>
      </c>
      <c r="I105" s="224" t="s">
        <v>55</v>
      </c>
      <c r="J105" s="211"/>
    </row>
    <row r="106" spans="1:10" ht="12.75">
      <c r="A106" s="13"/>
      <c r="B106" s="129"/>
      <c r="C106" s="183" t="s">
        <v>84</v>
      </c>
      <c r="D106" s="12">
        <v>630</v>
      </c>
      <c r="E106" s="12" t="s">
        <v>15</v>
      </c>
      <c r="F106" s="12">
        <v>76811</v>
      </c>
      <c r="G106" s="12" t="s">
        <v>29</v>
      </c>
      <c r="H106" s="12" t="s">
        <v>106</v>
      </c>
      <c r="I106" s="224" t="s">
        <v>55</v>
      </c>
      <c r="J106" s="211"/>
    </row>
    <row r="107" spans="1:10" ht="12.75">
      <c r="A107" s="13"/>
      <c r="B107" s="129"/>
      <c r="C107" s="183" t="s">
        <v>131</v>
      </c>
      <c r="D107" s="12">
        <v>1685</v>
      </c>
      <c r="E107" s="12" t="s">
        <v>47</v>
      </c>
      <c r="F107" s="12" t="s">
        <v>17</v>
      </c>
      <c r="G107" s="12" t="s">
        <v>17</v>
      </c>
      <c r="H107" s="12">
        <v>1</v>
      </c>
      <c r="I107" s="224" t="s">
        <v>55</v>
      </c>
      <c r="J107" s="211"/>
    </row>
    <row r="108" spans="1:10" ht="12.75">
      <c r="A108" s="13"/>
      <c r="B108" s="129"/>
      <c r="C108" s="183" t="s">
        <v>132</v>
      </c>
      <c r="D108" s="12">
        <v>540</v>
      </c>
      <c r="E108" s="12" t="s">
        <v>26</v>
      </c>
      <c r="F108" s="12">
        <v>73816</v>
      </c>
      <c r="G108" s="12" t="s">
        <v>29</v>
      </c>
      <c r="H108" s="12">
        <v>339</v>
      </c>
      <c r="I108" s="224" t="s">
        <v>73</v>
      </c>
      <c r="J108" s="211"/>
    </row>
    <row r="109" spans="1:10" ht="12.75">
      <c r="A109" s="13"/>
      <c r="B109" s="129"/>
      <c r="C109" s="183" t="s">
        <v>133</v>
      </c>
      <c r="D109" s="12">
        <v>2386</v>
      </c>
      <c r="E109" s="12" t="s">
        <v>47</v>
      </c>
      <c r="F109" s="12" t="s">
        <v>17</v>
      </c>
      <c r="G109" s="12" t="s">
        <v>17</v>
      </c>
      <c r="H109" s="12">
        <v>1</v>
      </c>
      <c r="I109" s="224" t="s">
        <v>55</v>
      </c>
      <c r="J109" s="211"/>
    </row>
    <row r="110" spans="1:10" ht="12.75">
      <c r="A110" s="13"/>
      <c r="B110" s="129"/>
      <c r="C110" s="183" t="s">
        <v>134</v>
      </c>
      <c r="D110" s="12">
        <v>294</v>
      </c>
      <c r="E110" s="12" t="s">
        <v>47</v>
      </c>
      <c r="F110" s="12" t="s">
        <v>17</v>
      </c>
      <c r="G110" s="12" t="s">
        <v>17</v>
      </c>
      <c r="H110" s="12">
        <v>1</v>
      </c>
      <c r="I110" s="224" t="s">
        <v>55</v>
      </c>
      <c r="J110" s="211"/>
    </row>
    <row r="111" spans="1:10" ht="13.5" thickBot="1">
      <c r="A111" s="191" t="s">
        <v>135</v>
      </c>
      <c r="B111" s="44"/>
      <c r="C111" s="193"/>
      <c r="D111" s="44"/>
      <c r="E111" s="44"/>
      <c r="F111" s="12"/>
      <c r="G111" s="12"/>
      <c r="H111" s="12"/>
      <c r="I111" s="150"/>
      <c r="J111" s="211"/>
    </row>
    <row r="112" spans="1:10" ht="15" thickBot="1">
      <c r="A112" s="192" t="s">
        <v>136</v>
      </c>
      <c r="B112" s="145"/>
      <c r="C112" s="146"/>
      <c r="D112" s="147">
        <f>SUM(D82:D111)</f>
        <v>15554</v>
      </c>
      <c r="E112" s="148"/>
      <c r="F112" s="148"/>
      <c r="G112" s="149"/>
      <c r="H112" s="149"/>
      <c r="I112" s="148"/>
      <c r="J112" s="213"/>
    </row>
    <row r="113" spans="1:10" ht="18" customHeight="1">
      <c r="A113" s="123" t="s">
        <v>173</v>
      </c>
      <c r="B113" s="11"/>
      <c r="C113" s="124"/>
      <c r="D113" s="125"/>
      <c r="E113" s="126"/>
      <c r="F113" s="12"/>
      <c r="G113" s="12"/>
      <c r="H113" s="127"/>
      <c r="I113" s="128"/>
      <c r="J113" s="210"/>
    </row>
    <row r="114" spans="1:10" ht="12.75">
      <c r="A114" s="13"/>
      <c r="B114" s="129"/>
      <c r="C114" s="183" t="s">
        <v>126</v>
      </c>
      <c r="D114" s="12">
        <v>131</v>
      </c>
      <c r="E114" s="12" t="s">
        <v>14</v>
      </c>
      <c r="F114" s="12">
        <v>76811</v>
      </c>
      <c r="G114" s="89" t="s">
        <v>29</v>
      </c>
      <c r="H114" s="12">
        <v>435</v>
      </c>
      <c r="I114" s="217" t="s">
        <v>73</v>
      </c>
      <c r="J114" s="211"/>
    </row>
    <row r="115" spans="1:10" ht="12.75">
      <c r="A115" s="13"/>
      <c r="B115" s="129"/>
      <c r="C115" s="183"/>
      <c r="D115" s="12">
        <v>341</v>
      </c>
      <c r="E115" s="12" t="s">
        <v>14</v>
      </c>
      <c r="F115" s="12">
        <v>73816</v>
      </c>
      <c r="G115" s="89" t="s">
        <v>29</v>
      </c>
      <c r="H115" s="12">
        <v>435</v>
      </c>
      <c r="I115" s="217" t="s">
        <v>73</v>
      </c>
      <c r="J115" s="211"/>
    </row>
    <row r="116" spans="1:10" ht="12.75">
      <c r="A116" s="13"/>
      <c r="B116" s="129"/>
      <c r="C116" s="183" t="s">
        <v>125</v>
      </c>
      <c r="D116" s="12">
        <v>1968</v>
      </c>
      <c r="E116" s="12" t="s">
        <v>15</v>
      </c>
      <c r="F116" s="12">
        <v>76811</v>
      </c>
      <c r="G116" s="12" t="s">
        <v>29</v>
      </c>
      <c r="H116" s="12" t="s">
        <v>106</v>
      </c>
      <c r="I116" s="217" t="s">
        <v>55</v>
      </c>
      <c r="J116" s="211"/>
    </row>
    <row r="117" spans="1:10" ht="12.75">
      <c r="A117" s="13"/>
      <c r="B117" s="129"/>
      <c r="C117" s="183" t="s">
        <v>137</v>
      </c>
      <c r="D117" s="12">
        <v>40</v>
      </c>
      <c r="E117" s="12" t="s">
        <v>14</v>
      </c>
      <c r="F117" s="12">
        <v>75800</v>
      </c>
      <c r="G117" s="12" t="s">
        <v>35</v>
      </c>
      <c r="H117" s="12">
        <v>442</v>
      </c>
      <c r="I117" s="217" t="s">
        <v>73</v>
      </c>
      <c r="J117" s="211"/>
    </row>
    <row r="118" spans="1:10" ht="12.75">
      <c r="A118" s="13"/>
      <c r="B118" s="129"/>
      <c r="C118" s="183" t="s">
        <v>75</v>
      </c>
      <c r="D118" s="12">
        <v>12</v>
      </c>
      <c r="E118" s="12" t="s">
        <v>14</v>
      </c>
      <c r="F118" s="12">
        <v>75800</v>
      </c>
      <c r="G118" s="12" t="s">
        <v>35</v>
      </c>
      <c r="H118" s="12">
        <v>442</v>
      </c>
      <c r="I118" s="217" t="s">
        <v>73</v>
      </c>
      <c r="J118" s="211"/>
    </row>
    <row r="119" spans="1:10" ht="12.75">
      <c r="A119" s="13"/>
      <c r="B119" s="129"/>
      <c r="C119" s="183" t="s">
        <v>131</v>
      </c>
      <c r="D119" s="12">
        <v>1146</v>
      </c>
      <c r="E119" s="12" t="s">
        <v>47</v>
      </c>
      <c r="F119" s="12" t="s">
        <v>17</v>
      </c>
      <c r="G119" s="12" t="s">
        <v>17</v>
      </c>
      <c r="H119" s="12">
        <v>1</v>
      </c>
      <c r="I119" s="217" t="s">
        <v>55</v>
      </c>
      <c r="J119" s="211"/>
    </row>
    <row r="120" spans="1:10" ht="12.75">
      <c r="A120" s="13"/>
      <c r="B120" s="129"/>
      <c r="C120" s="183" t="s">
        <v>133</v>
      </c>
      <c r="D120" s="12">
        <v>3940</v>
      </c>
      <c r="E120" s="12" t="s">
        <v>47</v>
      </c>
      <c r="F120" s="12" t="s">
        <v>17</v>
      </c>
      <c r="G120" s="12" t="s">
        <v>17</v>
      </c>
      <c r="H120" s="12">
        <v>1</v>
      </c>
      <c r="I120" s="217" t="s">
        <v>55</v>
      </c>
      <c r="J120" s="211"/>
    </row>
    <row r="121" spans="1:10" ht="12.75">
      <c r="A121" s="13"/>
      <c r="B121" s="129"/>
      <c r="C121" s="183" t="s">
        <v>134</v>
      </c>
      <c r="D121" s="12">
        <v>2308</v>
      </c>
      <c r="E121" s="12" t="s">
        <v>47</v>
      </c>
      <c r="F121" s="12" t="s">
        <v>17</v>
      </c>
      <c r="G121" s="12" t="s">
        <v>17</v>
      </c>
      <c r="H121" s="12">
        <v>1</v>
      </c>
      <c r="I121" s="217" t="s">
        <v>55</v>
      </c>
      <c r="J121" s="211"/>
    </row>
    <row r="122" spans="1:10" ht="13.5" thickBot="1">
      <c r="A122" s="191" t="s">
        <v>138</v>
      </c>
      <c r="B122" s="129"/>
      <c r="C122" s="90"/>
      <c r="D122" s="12"/>
      <c r="E122" s="12"/>
      <c r="F122" s="12"/>
      <c r="G122" s="12"/>
      <c r="H122" s="12"/>
      <c r="I122" s="150"/>
      <c r="J122" s="211"/>
    </row>
    <row r="123" spans="1:10" ht="15" thickBot="1">
      <c r="A123" s="192" t="s">
        <v>139</v>
      </c>
      <c r="B123" s="145"/>
      <c r="C123" s="146"/>
      <c r="D123" s="147">
        <f>SUM(D114:D122)</f>
        <v>9886</v>
      </c>
      <c r="E123" s="148"/>
      <c r="F123" s="148"/>
      <c r="G123" s="149"/>
      <c r="H123" s="149"/>
      <c r="I123" s="148"/>
      <c r="J123" s="213"/>
    </row>
    <row r="124" spans="1:10" ht="14.25">
      <c r="A124" s="123" t="s">
        <v>174</v>
      </c>
      <c r="B124" s="11"/>
      <c r="C124" s="124"/>
      <c r="D124" s="125"/>
      <c r="E124" s="126"/>
      <c r="F124" s="12"/>
      <c r="G124" s="12"/>
      <c r="H124" s="127"/>
      <c r="I124" s="128"/>
      <c r="J124" s="210"/>
    </row>
    <row r="125" spans="1:10" ht="12.75">
      <c r="A125" s="13"/>
      <c r="B125" s="129"/>
      <c r="C125" s="90" t="s">
        <v>142</v>
      </c>
      <c r="D125" s="12">
        <v>65</v>
      </c>
      <c r="E125" s="12" t="s">
        <v>14</v>
      </c>
      <c r="F125" s="12">
        <v>75800</v>
      </c>
      <c r="G125" s="12" t="s">
        <v>35</v>
      </c>
      <c r="H125" s="12">
        <v>415</v>
      </c>
      <c r="I125" s="217" t="s">
        <v>73</v>
      </c>
      <c r="J125" s="211"/>
    </row>
    <row r="126" spans="1:10" ht="12.75">
      <c r="A126" s="13"/>
      <c r="B126" s="129"/>
      <c r="C126" s="90"/>
      <c r="D126" s="12">
        <v>6</v>
      </c>
      <c r="E126" s="12" t="s">
        <v>26</v>
      </c>
      <c r="F126" s="12">
        <v>75800</v>
      </c>
      <c r="G126" s="12" t="s">
        <v>35</v>
      </c>
      <c r="H126" s="12">
        <v>384</v>
      </c>
      <c r="I126" s="217" t="s">
        <v>73</v>
      </c>
      <c r="J126" s="211"/>
    </row>
    <row r="127" spans="1:10" ht="12.75">
      <c r="A127" s="13"/>
      <c r="B127" s="129"/>
      <c r="C127" s="90"/>
      <c r="D127" s="12">
        <v>62</v>
      </c>
      <c r="E127" s="12" t="s">
        <v>26</v>
      </c>
      <c r="F127" s="12">
        <v>75800</v>
      </c>
      <c r="G127" s="12" t="s">
        <v>35</v>
      </c>
      <c r="H127" s="12">
        <v>428</v>
      </c>
      <c r="I127" s="217" t="s">
        <v>73</v>
      </c>
      <c r="J127" s="211"/>
    </row>
    <row r="128" spans="1:10" ht="13.5" thickBot="1">
      <c r="A128" s="191" t="s">
        <v>141</v>
      </c>
      <c r="B128" s="129"/>
      <c r="C128" s="90"/>
      <c r="D128" s="12"/>
      <c r="E128" s="12"/>
      <c r="F128" s="12"/>
      <c r="G128" s="12"/>
      <c r="H128" s="12"/>
      <c r="I128" s="150"/>
      <c r="J128" s="211"/>
    </row>
    <row r="129" spans="1:10" ht="15" thickBot="1">
      <c r="A129" s="192" t="s">
        <v>140</v>
      </c>
      <c r="B129" s="145"/>
      <c r="C129" s="146"/>
      <c r="D129" s="147">
        <f>SUM(D125:D128)</f>
        <v>133</v>
      </c>
      <c r="E129" s="148"/>
      <c r="F129" s="148"/>
      <c r="G129" s="149"/>
      <c r="H129" s="149"/>
      <c r="I129" s="148"/>
      <c r="J129" s="213"/>
    </row>
    <row r="130" spans="1:10" ht="14.25">
      <c r="A130" s="123" t="s">
        <v>175</v>
      </c>
      <c r="B130" s="11"/>
      <c r="C130" s="124"/>
      <c r="D130" s="125"/>
      <c r="E130" s="126"/>
      <c r="F130" s="12"/>
      <c r="G130" s="12"/>
      <c r="H130" s="127"/>
      <c r="I130" s="128"/>
      <c r="J130" s="210"/>
    </row>
    <row r="131" spans="1:10" ht="13.5" thickBot="1">
      <c r="A131" s="13"/>
      <c r="B131" s="129"/>
      <c r="C131" s="90" t="s">
        <v>144</v>
      </c>
      <c r="D131" s="12">
        <v>40</v>
      </c>
      <c r="E131" s="12" t="s">
        <v>14</v>
      </c>
      <c r="F131" s="12">
        <v>76811</v>
      </c>
      <c r="G131" s="12" t="s">
        <v>29</v>
      </c>
      <c r="H131" s="12">
        <v>286</v>
      </c>
      <c r="I131" s="217" t="s">
        <v>73</v>
      </c>
      <c r="J131" s="211"/>
    </row>
    <row r="132" spans="1:10" ht="15" thickBot="1">
      <c r="A132" s="192" t="s">
        <v>143</v>
      </c>
      <c r="B132" s="145"/>
      <c r="C132" s="146"/>
      <c r="D132" s="147">
        <f>SUM(D131:D131)</f>
        <v>40</v>
      </c>
      <c r="E132" s="148"/>
      <c r="F132" s="148"/>
      <c r="G132" s="149"/>
      <c r="H132" s="149"/>
      <c r="I132" s="148"/>
      <c r="J132" s="213"/>
    </row>
    <row r="133" spans="1:10" s="236" customFormat="1" ht="16.5" thickBot="1">
      <c r="A133" s="230" t="s">
        <v>145</v>
      </c>
      <c r="B133" s="231"/>
      <c r="C133" s="232"/>
      <c r="D133" s="233">
        <f>SUM(D132+D129+D123+D112)</f>
        <v>25613</v>
      </c>
      <c r="E133" s="231"/>
      <c r="F133" s="231"/>
      <c r="G133" s="234"/>
      <c r="H133" s="234"/>
      <c r="I133" s="231"/>
      <c r="J133" s="235"/>
    </row>
    <row r="134" spans="1:10" ht="15.75">
      <c r="A134" s="228" t="s">
        <v>147</v>
      </c>
      <c r="B134" s="203"/>
      <c r="C134" s="229"/>
      <c r="D134" s="198"/>
      <c r="E134" s="92"/>
      <c r="F134" s="92"/>
      <c r="G134" s="131"/>
      <c r="H134" s="131"/>
      <c r="I134" s="92"/>
      <c r="J134" s="207"/>
    </row>
    <row r="135" spans="1:10" ht="18" customHeight="1">
      <c r="A135" s="199" t="s">
        <v>148</v>
      </c>
      <c r="B135" s="200"/>
      <c r="C135" s="201"/>
      <c r="D135" s="202"/>
      <c r="E135" s="203"/>
      <c r="F135" s="12"/>
      <c r="G135" s="12"/>
      <c r="H135" s="127"/>
      <c r="I135" s="128"/>
      <c r="J135" s="210"/>
    </row>
    <row r="136" spans="1:10" ht="12.75">
      <c r="A136" s="13"/>
      <c r="B136" s="129"/>
      <c r="C136" s="183" t="s">
        <v>149</v>
      </c>
      <c r="D136" s="12">
        <v>32</v>
      </c>
      <c r="E136" s="12" t="s">
        <v>14</v>
      </c>
      <c r="F136" s="12">
        <v>72611</v>
      </c>
      <c r="G136" s="12" t="s">
        <v>35</v>
      </c>
      <c r="H136" s="12">
        <v>852</v>
      </c>
      <c r="I136" s="217" t="s">
        <v>73</v>
      </c>
      <c r="J136" s="211"/>
    </row>
    <row r="137" spans="1:10" ht="12.75">
      <c r="A137" s="13"/>
      <c r="B137" s="129"/>
      <c r="C137" s="183" t="s">
        <v>84</v>
      </c>
      <c r="D137" s="12">
        <v>413</v>
      </c>
      <c r="E137" s="12" t="s">
        <v>15</v>
      </c>
      <c r="F137" s="12">
        <v>72611</v>
      </c>
      <c r="G137" s="12" t="s">
        <v>35</v>
      </c>
      <c r="H137" s="12" t="s">
        <v>106</v>
      </c>
      <c r="I137" s="217" t="s">
        <v>55</v>
      </c>
      <c r="J137" s="211"/>
    </row>
    <row r="138" spans="1:10" ht="12.75">
      <c r="A138" s="13"/>
      <c r="B138" s="129"/>
      <c r="C138" s="183" t="s">
        <v>150</v>
      </c>
      <c r="D138" s="12">
        <v>29</v>
      </c>
      <c r="E138" s="12" t="s">
        <v>14</v>
      </c>
      <c r="F138" s="12">
        <v>72611</v>
      </c>
      <c r="G138" s="12" t="s">
        <v>35</v>
      </c>
      <c r="H138" s="12">
        <v>870</v>
      </c>
      <c r="I138" s="217" t="s">
        <v>73</v>
      </c>
      <c r="J138" s="211"/>
    </row>
    <row r="139" spans="1:10" ht="12.75">
      <c r="A139" s="13"/>
      <c r="B139" s="129"/>
      <c r="C139" s="183" t="s">
        <v>151</v>
      </c>
      <c r="D139" s="12">
        <v>73</v>
      </c>
      <c r="E139" s="12" t="s">
        <v>14</v>
      </c>
      <c r="F139" s="12">
        <v>72611</v>
      </c>
      <c r="G139" s="12" t="s">
        <v>35</v>
      </c>
      <c r="H139" s="12">
        <v>773</v>
      </c>
      <c r="I139" s="217" t="s">
        <v>73</v>
      </c>
      <c r="J139" s="211"/>
    </row>
    <row r="140" spans="1:10" ht="12.75">
      <c r="A140" s="13"/>
      <c r="B140" s="129"/>
      <c r="C140" s="183" t="s">
        <v>91</v>
      </c>
      <c r="D140" s="12">
        <v>47</v>
      </c>
      <c r="E140" s="12" t="s">
        <v>26</v>
      </c>
      <c r="F140" s="12">
        <v>72611</v>
      </c>
      <c r="G140" s="12" t="s">
        <v>35</v>
      </c>
      <c r="H140" s="12" t="s">
        <v>106</v>
      </c>
      <c r="I140" s="224" t="s">
        <v>73</v>
      </c>
      <c r="J140" s="211"/>
    </row>
    <row r="141" spans="1:10" ht="12.75">
      <c r="A141" s="13"/>
      <c r="B141" s="129"/>
      <c r="C141" s="183" t="s">
        <v>152</v>
      </c>
      <c r="D141" s="12">
        <v>21</v>
      </c>
      <c r="E141" s="12" t="s">
        <v>14</v>
      </c>
      <c r="F141" s="12">
        <v>72611</v>
      </c>
      <c r="G141" s="12" t="s">
        <v>35</v>
      </c>
      <c r="H141" s="12">
        <v>388</v>
      </c>
      <c r="I141" s="224" t="s">
        <v>73</v>
      </c>
      <c r="J141" s="211"/>
    </row>
    <row r="142" spans="1:10" ht="12.75">
      <c r="A142" s="13"/>
      <c r="B142" s="129"/>
      <c r="C142" s="183" t="s">
        <v>153</v>
      </c>
      <c r="D142" s="12">
        <v>192</v>
      </c>
      <c r="E142" s="12" t="s">
        <v>14</v>
      </c>
      <c r="F142" s="12">
        <v>72611</v>
      </c>
      <c r="G142" s="12" t="s">
        <v>35</v>
      </c>
      <c r="H142" s="12">
        <v>453</v>
      </c>
      <c r="I142" s="224" t="s">
        <v>73</v>
      </c>
      <c r="J142" s="211"/>
    </row>
    <row r="143" spans="1:10" ht="12.75">
      <c r="A143" s="13"/>
      <c r="B143" s="129"/>
      <c r="C143" s="183" t="s">
        <v>92</v>
      </c>
      <c r="D143" s="12">
        <v>368</v>
      </c>
      <c r="E143" s="12" t="s">
        <v>45</v>
      </c>
      <c r="F143" s="12" t="s">
        <v>17</v>
      </c>
      <c r="G143" s="12" t="s">
        <v>17</v>
      </c>
      <c r="H143" s="12">
        <v>453</v>
      </c>
      <c r="I143" s="224" t="s">
        <v>55</v>
      </c>
      <c r="J143" s="211"/>
    </row>
    <row r="144" spans="1:10" ht="12.75">
      <c r="A144" s="13"/>
      <c r="B144" s="129" t="s">
        <v>46</v>
      </c>
      <c r="C144" s="183" t="s">
        <v>158</v>
      </c>
      <c r="D144" s="12">
        <v>73</v>
      </c>
      <c r="E144" s="12" t="s">
        <v>14</v>
      </c>
      <c r="F144" s="12">
        <v>72611</v>
      </c>
      <c r="G144" s="12" t="s">
        <v>35</v>
      </c>
      <c r="H144" s="12">
        <v>1</v>
      </c>
      <c r="I144" s="224" t="s">
        <v>73</v>
      </c>
      <c r="J144" s="211"/>
    </row>
    <row r="145" spans="1:10" ht="12.75">
      <c r="A145" s="13"/>
      <c r="B145" s="129"/>
      <c r="C145" s="183" t="s">
        <v>93</v>
      </c>
      <c r="D145" s="12">
        <v>87</v>
      </c>
      <c r="E145" s="12" t="s">
        <v>26</v>
      </c>
      <c r="F145" s="12">
        <v>72611</v>
      </c>
      <c r="G145" s="12" t="s">
        <v>35</v>
      </c>
      <c r="H145" s="12">
        <v>774</v>
      </c>
      <c r="I145" s="224" t="s">
        <v>73</v>
      </c>
      <c r="J145" s="211"/>
    </row>
    <row r="146" spans="1:10" ht="12.75">
      <c r="A146" s="13"/>
      <c r="B146" s="129"/>
      <c r="C146" s="183" t="s">
        <v>94</v>
      </c>
      <c r="D146" s="12">
        <v>13</v>
      </c>
      <c r="E146" s="12" t="s">
        <v>26</v>
      </c>
      <c r="F146" s="12">
        <v>72611</v>
      </c>
      <c r="G146" s="12" t="s">
        <v>35</v>
      </c>
      <c r="H146" s="12">
        <v>886</v>
      </c>
      <c r="I146" s="224" t="s">
        <v>73</v>
      </c>
      <c r="J146" s="211"/>
    </row>
    <row r="147" spans="1:10" ht="13.5" thickBot="1">
      <c r="A147" s="191" t="s">
        <v>154</v>
      </c>
      <c r="B147" s="44"/>
      <c r="C147" s="193"/>
      <c r="D147" s="44"/>
      <c r="E147" s="44"/>
      <c r="F147" s="12"/>
      <c r="G147" s="12"/>
      <c r="H147" s="12"/>
      <c r="I147" s="150"/>
      <c r="J147" s="211"/>
    </row>
    <row r="148" spans="1:10" ht="15" thickBot="1">
      <c r="A148" s="144" t="s">
        <v>157</v>
      </c>
      <c r="B148" s="145"/>
      <c r="C148" s="146"/>
      <c r="D148" s="147">
        <f>SUM(D136:D147)</f>
        <v>1348</v>
      </c>
      <c r="E148" s="148"/>
      <c r="F148" s="148"/>
      <c r="G148" s="149"/>
      <c r="H148" s="149"/>
      <c r="I148" s="148"/>
      <c r="J148" s="213"/>
    </row>
    <row r="149" spans="1:10" ht="18" customHeight="1">
      <c r="A149" s="199" t="s">
        <v>155</v>
      </c>
      <c r="B149" s="11"/>
      <c r="C149" s="124"/>
      <c r="D149" s="125"/>
      <c r="E149" s="126"/>
      <c r="F149" s="12"/>
      <c r="G149" s="12"/>
      <c r="H149" s="127"/>
      <c r="I149" s="128"/>
      <c r="J149" s="210"/>
    </row>
    <row r="150" spans="1:10" ht="12.75" customHeight="1">
      <c r="A150" s="123" t="s">
        <v>156</v>
      </c>
      <c r="B150" s="11"/>
      <c r="C150" s="124"/>
      <c r="D150" s="125"/>
      <c r="E150" s="126"/>
      <c r="F150" s="12"/>
      <c r="G150" s="12"/>
      <c r="H150" s="127"/>
      <c r="I150" s="128"/>
      <c r="J150" s="210"/>
    </row>
    <row r="151" spans="1:10" ht="12.75" customHeight="1">
      <c r="A151" s="123"/>
      <c r="B151" s="11"/>
      <c r="C151" s="183" t="s">
        <v>108</v>
      </c>
      <c r="D151" s="12">
        <v>201</v>
      </c>
      <c r="E151" s="12" t="s">
        <v>26</v>
      </c>
      <c r="F151" s="12">
        <v>74610</v>
      </c>
      <c r="G151" s="12" t="s">
        <v>27</v>
      </c>
      <c r="H151" s="12" t="s">
        <v>106</v>
      </c>
      <c r="I151" s="61" t="s">
        <v>55</v>
      </c>
      <c r="J151" s="211"/>
    </row>
    <row r="152" spans="1:10" ht="12.75" customHeight="1">
      <c r="A152" s="123"/>
      <c r="B152" s="11"/>
      <c r="C152" s="183" t="s">
        <v>107</v>
      </c>
      <c r="D152" s="12">
        <v>305</v>
      </c>
      <c r="E152" s="12" t="s">
        <v>15</v>
      </c>
      <c r="F152" s="12">
        <v>71512</v>
      </c>
      <c r="G152" s="12" t="s">
        <v>25</v>
      </c>
      <c r="H152" s="12" t="s">
        <v>106</v>
      </c>
      <c r="I152" s="61" t="s">
        <v>55</v>
      </c>
      <c r="J152" s="211"/>
    </row>
    <row r="153" spans="1:10" ht="12.75">
      <c r="A153" s="13"/>
      <c r="B153" s="129"/>
      <c r="C153" s="183" t="s">
        <v>107</v>
      </c>
      <c r="D153" s="12">
        <v>80</v>
      </c>
      <c r="E153" s="12" t="s">
        <v>15</v>
      </c>
      <c r="F153" s="12">
        <v>74610</v>
      </c>
      <c r="G153" s="12" t="s">
        <v>27</v>
      </c>
      <c r="H153" s="12" t="s">
        <v>106</v>
      </c>
      <c r="I153" s="61" t="s">
        <v>55</v>
      </c>
      <c r="J153" s="211"/>
    </row>
    <row r="154" spans="1:10" ht="12.75">
      <c r="A154" s="13"/>
      <c r="B154" s="129"/>
      <c r="C154" s="183" t="s">
        <v>114</v>
      </c>
      <c r="D154" s="12">
        <v>196</v>
      </c>
      <c r="E154" s="12" t="s">
        <v>15</v>
      </c>
      <c r="F154" s="12">
        <v>71512</v>
      </c>
      <c r="G154" s="12" t="s">
        <v>25</v>
      </c>
      <c r="H154" s="12" t="s">
        <v>106</v>
      </c>
      <c r="I154" s="61" t="s">
        <v>55</v>
      </c>
      <c r="J154" s="211"/>
    </row>
    <row r="155" spans="1:10" ht="12.75">
      <c r="A155" s="13"/>
      <c r="B155" s="129"/>
      <c r="C155" s="183" t="s">
        <v>159</v>
      </c>
      <c r="D155" s="12">
        <v>40</v>
      </c>
      <c r="E155" s="12" t="s">
        <v>26</v>
      </c>
      <c r="F155" s="12">
        <v>71512</v>
      </c>
      <c r="G155" s="12" t="s">
        <v>25</v>
      </c>
      <c r="H155" s="12" t="s">
        <v>106</v>
      </c>
      <c r="I155" s="61" t="s">
        <v>55</v>
      </c>
      <c r="J155" s="211"/>
    </row>
    <row r="156" spans="1:10" ht="12.75">
      <c r="A156" s="13"/>
      <c r="B156" s="129"/>
      <c r="C156" s="183" t="s">
        <v>160</v>
      </c>
      <c r="D156" s="12">
        <v>9</v>
      </c>
      <c r="E156" s="12" t="s">
        <v>26</v>
      </c>
      <c r="F156" s="12">
        <v>71512</v>
      </c>
      <c r="G156" s="12" t="s">
        <v>25</v>
      </c>
      <c r="H156" s="12">
        <v>432</v>
      </c>
      <c r="I156" s="61" t="s">
        <v>55</v>
      </c>
      <c r="J156" s="211"/>
    </row>
    <row r="157" spans="1:10" ht="12.75">
      <c r="A157" s="13"/>
      <c r="B157" s="129"/>
      <c r="C157" s="183" t="s">
        <v>161</v>
      </c>
      <c r="D157" s="12">
        <v>1095</v>
      </c>
      <c r="E157" s="12" t="s">
        <v>15</v>
      </c>
      <c r="F157" s="12">
        <v>71512</v>
      </c>
      <c r="G157" s="12" t="s">
        <v>25</v>
      </c>
      <c r="H157" s="12" t="s">
        <v>106</v>
      </c>
      <c r="I157" s="61" t="s">
        <v>55</v>
      </c>
      <c r="J157" s="211"/>
    </row>
    <row r="158" spans="1:10" ht="12.75">
      <c r="A158" s="13"/>
      <c r="B158" s="129"/>
      <c r="C158" s="183" t="s">
        <v>162</v>
      </c>
      <c r="D158" s="12">
        <v>447</v>
      </c>
      <c r="E158" s="12" t="s">
        <v>26</v>
      </c>
      <c r="F158" s="12">
        <v>71512</v>
      </c>
      <c r="G158" s="12" t="s">
        <v>25</v>
      </c>
      <c r="H158" s="12" t="s">
        <v>106</v>
      </c>
      <c r="I158" s="61" t="s">
        <v>55</v>
      </c>
      <c r="J158" s="211"/>
    </row>
    <row r="159" spans="1:10" ht="12.75">
      <c r="A159" s="13"/>
      <c r="B159" s="129"/>
      <c r="C159" s="183" t="s">
        <v>122</v>
      </c>
      <c r="D159" s="12">
        <v>1819</v>
      </c>
      <c r="E159" s="12" t="s">
        <v>15</v>
      </c>
      <c r="F159" s="12">
        <v>74610</v>
      </c>
      <c r="G159" s="12" t="s">
        <v>27</v>
      </c>
      <c r="H159" s="12" t="s">
        <v>106</v>
      </c>
      <c r="I159" s="61" t="s">
        <v>55</v>
      </c>
      <c r="J159" s="211"/>
    </row>
    <row r="160" spans="1:10" ht="12.75">
      <c r="A160" s="13"/>
      <c r="B160" s="129"/>
      <c r="C160" s="183" t="s">
        <v>163</v>
      </c>
      <c r="D160" s="12">
        <v>1185</v>
      </c>
      <c r="E160" s="12" t="s">
        <v>15</v>
      </c>
      <c r="F160" s="12">
        <v>74610</v>
      </c>
      <c r="G160" s="12" t="s">
        <v>27</v>
      </c>
      <c r="H160" s="12" t="s">
        <v>106</v>
      </c>
      <c r="I160" s="61" t="s">
        <v>55</v>
      </c>
      <c r="J160" s="211"/>
    </row>
    <row r="161" spans="1:10" ht="12.75">
      <c r="A161" s="13"/>
      <c r="B161" s="129"/>
      <c r="C161" s="183"/>
      <c r="D161" s="12">
        <v>322</v>
      </c>
      <c r="E161" s="12" t="s">
        <v>15</v>
      </c>
      <c r="F161" s="12">
        <v>76811</v>
      </c>
      <c r="G161" s="12" t="s">
        <v>29</v>
      </c>
      <c r="H161" s="12" t="s">
        <v>106</v>
      </c>
      <c r="I161" s="61" t="s">
        <v>55</v>
      </c>
      <c r="J161" s="211"/>
    </row>
    <row r="162" spans="1:10" ht="12.75">
      <c r="A162" s="13"/>
      <c r="B162" s="129"/>
      <c r="C162" s="183" t="s">
        <v>164</v>
      </c>
      <c r="D162" s="12">
        <v>356</v>
      </c>
      <c r="E162" s="12" t="s">
        <v>26</v>
      </c>
      <c r="F162" s="12">
        <v>74811</v>
      </c>
      <c r="G162" s="12" t="s">
        <v>25</v>
      </c>
      <c r="H162" s="12" t="s">
        <v>106</v>
      </c>
      <c r="I162" s="61" t="s">
        <v>55</v>
      </c>
      <c r="J162" s="211"/>
    </row>
    <row r="163" spans="1:10" ht="12.75">
      <c r="A163" s="13"/>
      <c r="B163" s="129"/>
      <c r="C163" s="183" t="s">
        <v>130</v>
      </c>
      <c r="D163" s="12">
        <v>5431</v>
      </c>
      <c r="E163" s="12" t="s">
        <v>15</v>
      </c>
      <c r="F163" s="12">
        <v>72614</v>
      </c>
      <c r="G163" s="12" t="s">
        <v>25</v>
      </c>
      <c r="H163" s="12" t="s">
        <v>106</v>
      </c>
      <c r="I163" s="61" t="s">
        <v>55</v>
      </c>
      <c r="J163" s="211"/>
    </row>
    <row r="164" spans="1:10" ht="12.75">
      <c r="A164" s="13"/>
      <c r="B164" s="129"/>
      <c r="C164" s="183"/>
      <c r="D164" s="12">
        <v>833</v>
      </c>
      <c r="E164" s="12" t="s">
        <v>15</v>
      </c>
      <c r="F164" s="12">
        <v>74811</v>
      </c>
      <c r="G164" s="12" t="s">
        <v>25</v>
      </c>
      <c r="H164" s="12" t="s">
        <v>106</v>
      </c>
      <c r="I164" s="61" t="s">
        <v>55</v>
      </c>
      <c r="J164" s="211"/>
    </row>
    <row r="165" spans="1:10" ht="12.75">
      <c r="A165" s="191" t="s">
        <v>165</v>
      </c>
      <c r="B165" s="44"/>
      <c r="C165" s="193"/>
      <c r="D165" s="44"/>
      <c r="E165" s="44"/>
      <c r="F165" s="12"/>
      <c r="G165" s="12"/>
      <c r="H165" s="12"/>
      <c r="I165" s="150"/>
      <c r="J165" s="211"/>
    </row>
    <row r="166" spans="1:10" ht="14.25">
      <c r="A166" s="237" t="s">
        <v>166</v>
      </c>
      <c r="B166" s="133"/>
      <c r="C166" s="134"/>
      <c r="D166" s="135">
        <f>SUM(D151:D165)</f>
        <v>12319</v>
      </c>
      <c r="E166" s="136"/>
      <c r="F166" s="134"/>
      <c r="G166" s="134"/>
      <c r="H166" s="137"/>
      <c r="I166" s="138"/>
      <c r="J166" s="212"/>
    </row>
    <row r="167" spans="1:10" ht="12.75" customHeight="1">
      <c r="A167" s="123" t="s">
        <v>176</v>
      </c>
      <c r="B167" s="11"/>
      <c r="C167" s="124"/>
      <c r="D167" s="125"/>
      <c r="E167" s="126"/>
      <c r="F167" s="12"/>
      <c r="G167" s="12"/>
      <c r="H167" s="127"/>
      <c r="I167" s="128"/>
      <c r="J167" s="210"/>
    </row>
    <row r="168" spans="1:10" ht="12.75">
      <c r="A168" s="13"/>
      <c r="B168" s="129"/>
      <c r="C168" s="183" t="s">
        <v>178</v>
      </c>
      <c r="D168" s="12">
        <v>537</v>
      </c>
      <c r="E168" s="12" t="s">
        <v>45</v>
      </c>
      <c r="F168" s="12" t="s">
        <v>17</v>
      </c>
      <c r="G168" s="12" t="s">
        <v>17</v>
      </c>
      <c r="H168" s="12">
        <v>1</v>
      </c>
      <c r="I168" s="217" t="s">
        <v>55</v>
      </c>
      <c r="J168" s="211"/>
    </row>
    <row r="169" spans="1:10" ht="12.75">
      <c r="A169" s="13"/>
      <c r="B169" s="129"/>
      <c r="C169" s="183" t="s">
        <v>177</v>
      </c>
      <c r="D169" s="12">
        <v>366</v>
      </c>
      <c r="E169" s="12" t="s">
        <v>47</v>
      </c>
      <c r="F169" s="12" t="s">
        <v>17</v>
      </c>
      <c r="G169" s="12" t="s">
        <v>17</v>
      </c>
      <c r="H169" s="12" t="s">
        <v>106</v>
      </c>
      <c r="I169" s="217" t="s">
        <v>55</v>
      </c>
      <c r="J169" s="211"/>
    </row>
    <row r="170" spans="1:10" ht="12.75" customHeight="1">
      <c r="A170" s="123"/>
      <c r="B170" s="11"/>
      <c r="C170" s="183" t="s">
        <v>179</v>
      </c>
      <c r="D170" s="12">
        <v>320</v>
      </c>
      <c r="E170" s="12" t="s">
        <v>45</v>
      </c>
      <c r="F170" s="12" t="s">
        <v>17</v>
      </c>
      <c r="G170" s="12" t="s">
        <v>17</v>
      </c>
      <c r="H170" s="12">
        <v>1</v>
      </c>
      <c r="I170" s="217" t="s">
        <v>55</v>
      </c>
      <c r="J170" s="211"/>
    </row>
    <row r="171" spans="1:10" ht="12.75">
      <c r="A171" s="13"/>
      <c r="B171" s="129"/>
      <c r="C171" s="183" t="s">
        <v>180</v>
      </c>
      <c r="D171" s="12">
        <v>141</v>
      </c>
      <c r="E171" s="12" t="s">
        <v>26</v>
      </c>
      <c r="F171" s="12">
        <v>74612</v>
      </c>
      <c r="G171" s="12" t="s">
        <v>27</v>
      </c>
      <c r="H171" s="12">
        <v>1</v>
      </c>
      <c r="I171" s="217" t="s">
        <v>55</v>
      </c>
      <c r="J171" s="211"/>
    </row>
    <row r="172" spans="1:10" ht="12.75">
      <c r="A172" s="13"/>
      <c r="B172" s="129"/>
      <c r="C172" s="183" t="s">
        <v>181</v>
      </c>
      <c r="D172" s="12">
        <v>576</v>
      </c>
      <c r="E172" s="12" t="s">
        <v>45</v>
      </c>
      <c r="F172" s="12" t="s">
        <v>17</v>
      </c>
      <c r="G172" s="12" t="s">
        <v>17</v>
      </c>
      <c r="H172" s="12">
        <v>171</v>
      </c>
      <c r="I172" s="217" t="s">
        <v>55</v>
      </c>
      <c r="J172" s="211"/>
    </row>
    <row r="173" spans="1:10" ht="12.75">
      <c r="A173" s="13"/>
      <c r="B173" s="129"/>
      <c r="C173" s="183" t="s">
        <v>182</v>
      </c>
      <c r="D173" s="12">
        <v>587</v>
      </c>
      <c r="E173" s="12" t="s">
        <v>45</v>
      </c>
      <c r="F173" s="12" t="s">
        <v>17</v>
      </c>
      <c r="G173" s="12" t="s">
        <v>17</v>
      </c>
      <c r="H173" s="12" t="s">
        <v>106</v>
      </c>
      <c r="I173" s="217" t="s">
        <v>55</v>
      </c>
      <c r="J173" s="211"/>
    </row>
    <row r="174" spans="1:10" ht="12.75">
      <c r="A174" s="191" t="s">
        <v>183</v>
      </c>
      <c r="B174" s="44"/>
      <c r="C174" s="193"/>
      <c r="D174" s="44"/>
      <c r="E174" s="44"/>
      <c r="F174" s="12"/>
      <c r="G174" s="12"/>
      <c r="H174" s="12"/>
      <c r="I174" s="150"/>
      <c r="J174" s="211"/>
    </row>
    <row r="175" spans="1:10" ht="14.25">
      <c r="A175" s="237" t="s">
        <v>184</v>
      </c>
      <c r="B175" s="238"/>
      <c r="C175" s="239"/>
      <c r="D175" s="135">
        <f>SUM(D168:D174)</f>
        <v>2527</v>
      </c>
      <c r="E175" s="136"/>
      <c r="F175" s="134"/>
      <c r="G175" s="134"/>
      <c r="H175" s="137"/>
      <c r="I175" s="138"/>
      <c r="J175" s="212"/>
    </row>
    <row r="176" spans="1:10" ht="14.25">
      <c r="A176" s="123" t="s">
        <v>185</v>
      </c>
      <c r="B176" s="11"/>
      <c r="C176" s="124"/>
      <c r="D176" s="125"/>
      <c r="E176" s="126"/>
      <c r="F176" s="12"/>
      <c r="G176" s="12"/>
      <c r="H176" s="127"/>
      <c r="I176" s="128"/>
      <c r="J176" s="210"/>
    </row>
    <row r="177" spans="1:10" ht="12.75">
      <c r="A177" s="13"/>
      <c r="B177" s="129"/>
      <c r="C177" s="183" t="s">
        <v>188</v>
      </c>
      <c r="D177" s="12">
        <v>582</v>
      </c>
      <c r="E177" s="12" t="s">
        <v>26</v>
      </c>
      <c r="F177" s="12">
        <v>75800</v>
      </c>
      <c r="G177" s="12" t="s">
        <v>35</v>
      </c>
      <c r="H177" s="12">
        <v>874</v>
      </c>
      <c r="I177" s="217" t="s">
        <v>55</v>
      </c>
      <c r="J177" s="211"/>
    </row>
    <row r="178" spans="1:10" ht="12.75">
      <c r="A178" s="13"/>
      <c r="B178" s="129"/>
      <c r="C178" s="183" t="s">
        <v>187</v>
      </c>
      <c r="D178" s="12">
        <v>61</v>
      </c>
      <c r="E178" s="12" t="s">
        <v>26</v>
      </c>
      <c r="F178" s="12">
        <v>75800</v>
      </c>
      <c r="G178" s="12" t="s">
        <v>35</v>
      </c>
      <c r="H178" s="12">
        <v>874</v>
      </c>
      <c r="I178" s="217" t="s">
        <v>55</v>
      </c>
      <c r="J178" s="211"/>
    </row>
    <row r="179" spans="1:10" ht="12.75">
      <c r="A179" s="13"/>
      <c r="B179" s="129"/>
      <c r="C179" s="183" t="s">
        <v>186</v>
      </c>
      <c r="D179" s="12">
        <v>122</v>
      </c>
      <c r="E179" s="12" t="s">
        <v>26</v>
      </c>
      <c r="F179" s="12">
        <v>75800</v>
      </c>
      <c r="G179" s="12" t="s">
        <v>35</v>
      </c>
      <c r="H179" s="12">
        <v>876</v>
      </c>
      <c r="I179" s="217" t="s">
        <v>55</v>
      </c>
      <c r="J179" s="211"/>
    </row>
    <row r="180" spans="1:10" ht="12.75">
      <c r="A180" s="13"/>
      <c r="B180" s="129"/>
      <c r="C180" s="183" t="s">
        <v>189</v>
      </c>
      <c r="D180" s="12">
        <v>78</v>
      </c>
      <c r="E180" s="12" t="s">
        <v>15</v>
      </c>
      <c r="F180" s="12">
        <v>75800</v>
      </c>
      <c r="G180" s="12" t="s">
        <v>35</v>
      </c>
      <c r="H180" s="12">
        <v>874</v>
      </c>
      <c r="I180" s="217" t="s">
        <v>55</v>
      </c>
      <c r="J180" s="211"/>
    </row>
    <row r="181" spans="1:10" ht="12.75">
      <c r="A181" s="13"/>
      <c r="B181" s="129"/>
      <c r="C181" s="183" t="s">
        <v>190</v>
      </c>
      <c r="D181" s="12">
        <v>542</v>
      </c>
      <c r="E181" s="12" t="s">
        <v>26</v>
      </c>
      <c r="F181" s="12">
        <v>75800</v>
      </c>
      <c r="G181" s="12" t="s">
        <v>35</v>
      </c>
      <c r="H181" s="12">
        <v>874</v>
      </c>
      <c r="I181" s="217" t="s">
        <v>55</v>
      </c>
      <c r="J181" s="211"/>
    </row>
    <row r="182" spans="1:10" ht="14.25">
      <c r="A182" s="237" t="s">
        <v>191</v>
      </c>
      <c r="B182" s="133"/>
      <c r="C182" s="134"/>
      <c r="D182" s="135">
        <f>SUM(D177:D181)</f>
        <v>1385</v>
      </c>
      <c r="E182" s="136"/>
      <c r="F182" s="134"/>
      <c r="G182" s="134"/>
      <c r="H182" s="137"/>
      <c r="I182" s="138"/>
      <c r="J182" s="212"/>
    </row>
    <row r="183" spans="1:10" ht="14.25">
      <c r="A183" s="123" t="s">
        <v>192</v>
      </c>
      <c r="B183" s="11"/>
      <c r="C183" s="124"/>
      <c r="D183" s="125"/>
      <c r="E183" s="126"/>
      <c r="F183" s="12"/>
      <c r="G183" s="12"/>
      <c r="H183" s="127"/>
      <c r="I183" s="128"/>
      <c r="J183" s="210"/>
    </row>
    <row r="184" spans="1:10" ht="12.75">
      <c r="A184" s="13"/>
      <c r="B184" s="129"/>
      <c r="C184" s="183" t="s">
        <v>113</v>
      </c>
      <c r="D184" s="12">
        <v>780</v>
      </c>
      <c r="E184" s="61" t="s">
        <v>15</v>
      </c>
      <c r="F184" s="12">
        <v>73214</v>
      </c>
      <c r="G184" s="12" t="s">
        <v>25</v>
      </c>
      <c r="H184" s="12" t="s">
        <v>106</v>
      </c>
      <c r="I184" s="217" t="s">
        <v>55</v>
      </c>
      <c r="J184" s="211"/>
    </row>
    <row r="185" spans="1:10" ht="14.25">
      <c r="A185" s="191"/>
      <c r="B185" s="44"/>
      <c r="C185" s="273" t="s">
        <v>116</v>
      </c>
      <c r="D185" s="44">
        <v>223</v>
      </c>
      <c r="E185" s="12" t="s">
        <v>26</v>
      </c>
      <c r="F185" s="12">
        <v>73214</v>
      </c>
      <c r="G185" s="12" t="s">
        <v>25</v>
      </c>
      <c r="H185" s="12">
        <v>154</v>
      </c>
      <c r="I185" s="217" t="s">
        <v>55</v>
      </c>
      <c r="J185" s="211"/>
    </row>
    <row r="186" spans="1:10" s="244" customFormat="1" ht="14.25">
      <c r="A186" s="237" t="s">
        <v>197</v>
      </c>
      <c r="B186" s="238"/>
      <c r="C186" s="239"/>
      <c r="D186" s="240">
        <f>SUM(D184:D185)</f>
        <v>1003</v>
      </c>
      <c r="E186" s="239"/>
      <c r="F186" s="239"/>
      <c r="G186" s="239"/>
      <c r="H186" s="241"/>
      <c r="I186" s="242"/>
      <c r="J186" s="243"/>
    </row>
    <row r="187" spans="1:10" s="244" customFormat="1" ht="16.5" thickBot="1">
      <c r="A187" s="262" t="s">
        <v>225</v>
      </c>
      <c r="B187" s="263"/>
      <c r="C187" s="264"/>
      <c r="D187" s="265">
        <f>SUM(D186+D182+D175+D166+D148+D133)</f>
        <v>44195</v>
      </c>
      <c r="E187" s="264"/>
      <c r="F187" s="264"/>
      <c r="G187" s="264"/>
      <c r="H187" s="266"/>
      <c r="I187" s="267"/>
      <c r="J187" s="268"/>
    </row>
    <row r="188" spans="1:10" s="244" customFormat="1" ht="14.25">
      <c r="A188" s="245"/>
      <c r="B188" s="246"/>
      <c r="C188" s="247"/>
      <c r="D188" s="248"/>
      <c r="E188" s="247"/>
      <c r="F188" s="247"/>
      <c r="G188" s="247"/>
      <c r="H188" s="249"/>
      <c r="I188" s="182"/>
      <c r="J188" s="250"/>
    </row>
    <row r="189" spans="1:10" ht="15.75">
      <c r="A189" s="199" t="s">
        <v>193</v>
      </c>
      <c r="B189" s="11"/>
      <c r="C189" s="124"/>
      <c r="D189" s="125"/>
      <c r="E189" s="126"/>
      <c r="F189" s="12"/>
      <c r="G189" s="12"/>
      <c r="H189" s="127"/>
      <c r="I189" s="128"/>
      <c r="J189" s="210"/>
    </row>
    <row r="190" spans="1:10" ht="14.25">
      <c r="A190" s="123" t="s">
        <v>194</v>
      </c>
      <c r="B190" s="11"/>
      <c r="C190" s="124"/>
      <c r="D190" s="125"/>
      <c r="E190" s="126"/>
      <c r="F190" s="12"/>
      <c r="G190" s="12"/>
      <c r="H190" s="127"/>
      <c r="I190" s="128"/>
      <c r="J190" s="210"/>
    </row>
    <row r="191" spans="1:10" ht="12.75">
      <c r="A191" s="13"/>
      <c r="B191" s="129"/>
      <c r="C191" s="183" t="s">
        <v>195</v>
      </c>
      <c r="D191" s="12">
        <v>870</v>
      </c>
      <c r="E191" s="12" t="s">
        <v>45</v>
      </c>
      <c r="F191" s="12" t="s">
        <v>17</v>
      </c>
      <c r="G191" s="12" t="s">
        <v>17</v>
      </c>
      <c r="H191" s="12">
        <v>1</v>
      </c>
      <c r="I191" s="61" t="s">
        <v>55</v>
      </c>
      <c r="J191" s="211"/>
    </row>
    <row r="192" spans="1:10" ht="12.75">
      <c r="A192" s="13"/>
      <c r="B192" s="129"/>
      <c r="C192" s="183" t="s">
        <v>196</v>
      </c>
      <c r="D192" s="12">
        <v>163</v>
      </c>
      <c r="E192" s="12" t="s">
        <v>26</v>
      </c>
      <c r="F192" s="12">
        <v>75800</v>
      </c>
      <c r="G192" s="12" t="s">
        <v>35</v>
      </c>
      <c r="H192" s="12">
        <v>1</v>
      </c>
      <c r="I192" s="61" t="s">
        <v>55</v>
      </c>
      <c r="J192" s="211"/>
    </row>
    <row r="193" spans="1:10" ht="12.75">
      <c r="A193" s="13"/>
      <c r="B193" s="129"/>
      <c r="C193" s="183" t="s">
        <v>198</v>
      </c>
      <c r="D193" s="12">
        <v>533</v>
      </c>
      <c r="E193" s="12" t="s">
        <v>14</v>
      </c>
      <c r="F193" s="12">
        <v>75800</v>
      </c>
      <c r="G193" s="12" t="s">
        <v>35</v>
      </c>
      <c r="H193" s="12">
        <v>1</v>
      </c>
      <c r="I193" s="61" t="s">
        <v>55</v>
      </c>
      <c r="J193" s="211"/>
    </row>
    <row r="194" spans="1:10" ht="12.75">
      <c r="A194" s="13"/>
      <c r="B194" s="129"/>
      <c r="C194" s="183" t="s">
        <v>199</v>
      </c>
      <c r="D194" s="12">
        <v>153</v>
      </c>
      <c r="E194" s="12" t="s">
        <v>26</v>
      </c>
      <c r="F194" s="12">
        <v>75800</v>
      </c>
      <c r="G194" s="12" t="s">
        <v>35</v>
      </c>
      <c r="H194" s="12">
        <v>1</v>
      </c>
      <c r="I194" s="61" t="s">
        <v>55</v>
      </c>
      <c r="J194" s="211"/>
    </row>
    <row r="195" spans="1:10" ht="12.75">
      <c r="A195" s="132" t="s">
        <v>16</v>
      </c>
      <c r="B195" s="133"/>
      <c r="C195" s="134"/>
      <c r="D195" s="135">
        <f>SUM(D191:D194)</f>
        <v>1719</v>
      </c>
      <c r="E195" s="136"/>
      <c r="F195" s="134"/>
      <c r="G195" s="134"/>
      <c r="H195" s="137"/>
      <c r="I195" s="138"/>
      <c r="J195" s="212"/>
    </row>
    <row r="196" spans="1:10" ht="14.25">
      <c r="A196" s="123" t="s">
        <v>200</v>
      </c>
      <c r="B196" s="11"/>
      <c r="C196" s="124"/>
      <c r="D196" s="125"/>
      <c r="E196" s="126"/>
      <c r="F196" s="12"/>
      <c r="G196" s="12"/>
      <c r="H196" s="127"/>
      <c r="I196" s="128"/>
      <c r="J196" s="210"/>
    </row>
    <row r="197" spans="1:10" ht="12.75">
      <c r="A197" s="13"/>
      <c r="B197" s="129"/>
      <c r="C197" s="183" t="s">
        <v>201</v>
      </c>
      <c r="D197" s="12">
        <v>112</v>
      </c>
      <c r="E197" s="12" t="s">
        <v>26</v>
      </c>
      <c r="F197" s="12">
        <v>76811</v>
      </c>
      <c r="G197" s="12" t="s">
        <v>29</v>
      </c>
      <c r="H197" s="12">
        <v>1</v>
      </c>
      <c r="I197" s="61" t="s">
        <v>55</v>
      </c>
      <c r="J197" s="211"/>
    </row>
    <row r="198" spans="1:10" ht="12.75">
      <c r="A198" s="13"/>
      <c r="B198" s="129"/>
      <c r="C198" s="183" t="s">
        <v>127</v>
      </c>
      <c r="D198" s="12">
        <v>282</v>
      </c>
      <c r="E198" s="12" t="s">
        <v>26</v>
      </c>
      <c r="F198" s="12">
        <v>76811</v>
      </c>
      <c r="G198" s="12" t="s">
        <v>29</v>
      </c>
      <c r="H198" s="12" t="s">
        <v>106</v>
      </c>
      <c r="I198" s="61" t="s">
        <v>55</v>
      </c>
      <c r="J198" s="211"/>
    </row>
    <row r="199" spans="1:10" ht="12.75">
      <c r="A199" s="13"/>
      <c r="B199" s="129"/>
      <c r="C199" s="183" t="s">
        <v>202</v>
      </c>
      <c r="D199" s="12">
        <v>1950</v>
      </c>
      <c r="E199" s="12" t="s">
        <v>26</v>
      </c>
      <c r="F199" s="12">
        <v>76811</v>
      </c>
      <c r="G199" s="12" t="s">
        <v>29</v>
      </c>
      <c r="H199" s="12" t="s">
        <v>106</v>
      </c>
      <c r="I199" s="61" t="s">
        <v>55</v>
      </c>
      <c r="J199" s="211"/>
    </row>
    <row r="200" spans="1:10" ht="12.75">
      <c r="A200" s="13"/>
      <c r="B200" s="129"/>
      <c r="C200" s="183"/>
      <c r="D200" s="12">
        <v>243</v>
      </c>
      <c r="E200" s="12"/>
      <c r="F200" s="12">
        <v>74811</v>
      </c>
      <c r="G200" s="12" t="s">
        <v>25</v>
      </c>
      <c r="H200" s="12"/>
      <c r="I200" s="61" t="s">
        <v>55</v>
      </c>
      <c r="J200" s="211"/>
    </row>
    <row r="201" spans="1:10" ht="12.75">
      <c r="A201" s="13"/>
      <c r="B201" s="129"/>
      <c r="C201" s="183" t="s">
        <v>203</v>
      </c>
      <c r="D201" s="12">
        <v>120</v>
      </c>
      <c r="E201" s="12" t="s">
        <v>26</v>
      </c>
      <c r="F201" s="12">
        <v>76811</v>
      </c>
      <c r="G201" s="12" t="s">
        <v>29</v>
      </c>
      <c r="H201" s="12" t="s">
        <v>106</v>
      </c>
      <c r="I201" s="61" t="s">
        <v>55</v>
      </c>
      <c r="J201" s="211"/>
    </row>
    <row r="202" spans="1:10" ht="12.75">
      <c r="A202" s="13"/>
      <c r="B202" s="129"/>
      <c r="C202" s="183" t="s">
        <v>130</v>
      </c>
      <c r="D202" s="12">
        <v>10</v>
      </c>
      <c r="E202" s="12" t="s">
        <v>15</v>
      </c>
      <c r="F202" s="12">
        <v>74811</v>
      </c>
      <c r="G202" s="12" t="s">
        <v>25</v>
      </c>
      <c r="H202" s="12" t="s">
        <v>106</v>
      </c>
      <c r="I202" s="61" t="s">
        <v>55</v>
      </c>
      <c r="J202" s="211"/>
    </row>
    <row r="203" spans="1:10" ht="14.25">
      <c r="A203" s="237" t="s">
        <v>204</v>
      </c>
      <c r="B203" s="133"/>
      <c r="C203" s="134"/>
      <c r="D203" s="135">
        <f>SUM(D197:D202)</f>
        <v>2717</v>
      </c>
      <c r="E203" s="136"/>
      <c r="F203" s="134"/>
      <c r="G203" s="134"/>
      <c r="H203" s="137"/>
      <c r="I203" s="138"/>
      <c r="J203" s="212"/>
    </row>
    <row r="204" spans="1:10" ht="14.25">
      <c r="A204" s="123" t="s">
        <v>205</v>
      </c>
      <c r="B204" s="11"/>
      <c r="C204" s="124"/>
      <c r="D204" s="125"/>
      <c r="E204" s="126"/>
      <c r="F204" s="12"/>
      <c r="G204" s="12"/>
      <c r="H204" s="127"/>
      <c r="I204" s="128"/>
      <c r="J204" s="210"/>
    </row>
    <row r="205" spans="1:10" ht="12.75">
      <c r="A205" s="13"/>
      <c r="B205" s="129"/>
      <c r="C205" s="183" t="s">
        <v>206</v>
      </c>
      <c r="D205" s="12">
        <v>2396</v>
      </c>
      <c r="E205" s="12" t="s">
        <v>26</v>
      </c>
      <c r="F205" s="12">
        <v>75800</v>
      </c>
      <c r="G205" s="12" t="s">
        <v>35</v>
      </c>
      <c r="H205" s="12" t="s">
        <v>106</v>
      </c>
      <c r="I205" s="61" t="s">
        <v>55</v>
      </c>
      <c r="J205" s="211"/>
    </row>
    <row r="206" spans="1:10" ht="14.25">
      <c r="A206" s="237" t="s">
        <v>207</v>
      </c>
      <c r="B206" s="133"/>
      <c r="C206" s="134"/>
      <c r="D206" s="135">
        <f>SUM(D205:D205)</f>
        <v>2396</v>
      </c>
      <c r="E206" s="136"/>
      <c r="F206" s="134"/>
      <c r="G206" s="134"/>
      <c r="H206" s="137"/>
      <c r="I206" s="138"/>
      <c r="J206" s="212"/>
    </row>
    <row r="207" spans="1:10" ht="15">
      <c r="A207" s="199" t="s">
        <v>208</v>
      </c>
      <c r="B207" s="11"/>
      <c r="C207" s="124"/>
      <c r="D207" s="125"/>
      <c r="E207" s="126"/>
      <c r="F207" s="12"/>
      <c r="G207" s="12"/>
      <c r="H207" s="127"/>
      <c r="I207" s="128"/>
      <c r="J207" s="210"/>
    </row>
    <row r="208" spans="1:10" ht="14.25">
      <c r="A208" s="123" t="s">
        <v>210</v>
      </c>
      <c r="B208" s="11"/>
      <c r="C208" s="124"/>
      <c r="D208" s="125"/>
      <c r="E208" s="126"/>
      <c r="F208" s="12"/>
      <c r="G208" s="12"/>
      <c r="H208" s="127"/>
      <c r="I208" s="128"/>
      <c r="J208" s="210"/>
    </row>
    <row r="209" spans="1:10" ht="12.75">
      <c r="A209" s="13"/>
      <c r="B209" s="129"/>
      <c r="C209" s="183" t="s">
        <v>116</v>
      </c>
      <c r="D209" s="12">
        <v>1220</v>
      </c>
      <c r="E209" s="12" t="s">
        <v>26</v>
      </c>
      <c r="F209" s="12">
        <v>73214</v>
      </c>
      <c r="G209" s="12" t="s">
        <v>25</v>
      </c>
      <c r="H209" s="12">
        <v>154</v>
      </c>
      <c r="I209" s="217" t="s">
        <v>55</v>
      </c>
      <c r="J209" s="211"/>
    </row>
    <row r="210" spans="1:10" ht="12.75">
      <c r="A210" s="13"/>
      <c r="B210" s="129"/>
      <c r="C210" s="183" t="s">
        <v>117</v>
      </c>
      <c r="D210" s="12">
        <v>6916</v>
      </c>
      <c r="E210" s="12" t="s">
        <v>26</v>
      </c>
      <c r="F210" s="12">
        <v>73214</v>
      </c>
      <c r="G210" s="12" t="s">
        <v>25</v>
      </c>
      <c r="H210" s="12" t="s">
        <v>106</v>
      </c>
      <c r="I210" s="217" t="s">
        <v>55</v>
      </c>
      <c r="J210" s="211"/>
    </row>
    <row r="211" spans="1:10" ht="12.75">
      <c r="A211" s="13"/>
      <c r="B211" s="129"/>
      <c r="C211" s="183" t="s">
        <v>118</v>
      </c>
      <c r="D211" s="12">
        <v>5878</v>
      </c>
      <c r="E211" s="12" t="s">
        <v>15</v>
      </c>
      <c r="F211" s="12">
        <v>73214</v>
      </c>
      <c r="G211" s="12" t="s">
        <v>25</v>
      </c>
      <c r="H211" s="12" t="s">
        <v>106</v>
      </c>
      <c r="I211" s="217" t="s">
        <v>55</v>
      </c>
      <c r="J211" s="211"/>
    </row>
    <row r="212" spans="1:10" ht="12.75">
      <c r="A212" s="13"/>
      <c r="B212" s="129"/>
      <c r="C212" s="183" t="s">
        <v>161</v>
      </c>
      <c r="D212" s="12">
        <v>12403</v>
      </c>
      <c r="E212" s="12" t="s">
        <v>15</v>
      </c>
      <c r="F212" s="12">
        <v>73816</v>
      </c>
      <c r="G212" s="12" t="s">
        <v>29</v>
      </c>
      <c r="H212" s="12" t="s">
        <v>106</v>
      </c>
      <c r="I212" s="217" t="s">
        <v>55</v>
      </c>
      <c r="J212" s="211"/>
    </row>
    <row r="213" spans="1:10" ht="12.75">
      <c r="A213" s="13"/>
      <c r="B213" s="129"/>
      <c r="C213" s="183"/>
      <c r="D213" s="12">
        <v>7596</v>
      </c>
      <c r="E213" s="12"/>
      <c r="F213" s="12">
        <v>71512</v>
      </c>
      <c r="G213" s="12" t="s">
        <v>25</v>
      </c>
      <c r="H213" s="12" t="s">
        <v>106</v>
      </c>
      <c r="I213" s="217" t="s">
        <v>55</v>
      </c>
      <c r="J213" s="211"/>
    </row>
    <row r="214" spans="1:10" ht="12.75">
      <c r="A214" s="13"/>
      <c r="B214" s="129"/>
      <c r="C214" s="183" t="s">
        <v>211</v>
      </c>
      <c r="D214" s="12">
        <v>5628</v>
      </c>
      <c r="E214" s="12" t="s">
        <v>15</v>
      </c>
      <c r="F214" s="12">
        <v>71512</v>
      </c>
      <c r="G214" s="12" t="s">
        <v>25</v>
      </c>
      <c r="H214" s="12" t="s">
        <v>106</v>
      </c>
      <c r="I214" s="217" t="s">
        <v>55</v>
      </c>
      <c r="J214" s="211"/>
    </row>
    <row r="215" spans="1:10" ht="12.75">
      <c r="A215" s="13"/>
      <c r="B215" s="129"/>
      <c r="C215" s="183"/>
      <c r="D215" s="12">
        <v>4855</v>
      </c>
      <c r="E215" s="12"/>
      <c r="F215" s="12">
        <v>73816</v>
      </c>
      <c r="G215" s="12" t="s">
        <v>29</v>
      </c>
      <c r="H215" s="12" t="s">
        <v>106</v>
      </c>
      <c r="I215" s="217" t="s">
        <v>55</v>
      </c>
      <c r="J215" s="211"/>
    </row>
    <row r="216" spans="1:10" ht="12.75">
      <c r="A216" s="13"/>
      <c r="B216" s="129"/>
      <c r="C216" s="183" t="s">
        <v>212</v>
      </c>
      <c r="D216" s="12">
        <v>4127</v>
      </c>
      <c r="E216" s="12" t="s">
        <v>15</v>
      </c>
      <c r="F216" s="12">
        <v>71512</v>
      </c>
      <c r="G216" s="12" t="s">
        <v>25</v>
      </c>
      <c r="H216" s="12" t="s">
        <v>106</v>
      </c>
      <c r="I216" s="217" t="s">
        <v>55</v>
      </c>
      <c r="J216" s="211"/>
    </row>
    <row r="217" spans="1:10" ht="12.75">
      <c r="A217" s="13"/>
      <c r="B217" s="129"/>
      <c r="C217" s="183" t="s">
        <v>213</v>
      </c>
      <c r="D217" s="12">
        <v>2101</v>
      </c>
      <c r="E217" s="12" t="s">
        <v>15</v>
      </c>
      <c r="F217" s="12">
        <v>71512</v>
      </c>
      <c r="G217" s="12" t="s">
        <v>25</v>
      </c>
      <c r="H217" s="12" t="s">
        <v>106</v>
      </c>
      <c r="I217" s="217" t="s">
        <v>55</v>
      </c>
      <c r="J217" s="211"/>
    </row>
    <row r="218" spans="1:10" ht="12.75">
      <c r="A218" s="13"/>
      <c r="C218" s="194" t="s">
        <v>216</v>
      </c>
      <c r="D218" s="89">
        <v>2227</v>
      </c>
      <c r="E218" s="61" t="s">
        <v>26</v>
      </c>
      <c r="F218" s="12">
        <v>71512</v>
      </c>
      <c r="G218" s="12" t="s">
        <v>25</v>
      </c>
      <c r="H218" s="12" t="s">
        <v>106</v>
      </c>
      <c r="I218" s="217" t="s">
        <v>55</v>
      </c>
      <c r="J218" s="211"/>
    </row>
    <row r="219" spans="1:10" ht="12.75">
      <c r="A219" s="13"/>
      <c r="B219" s="129"/>
      <c r="C219" s="183" t="s">
        <v>217</v>
      </c>
      <c r="D219" s="12">
        <v>19915</v>
      </c>
      <c r="E219" s="12" t="s">
        <v>15</v>
      </c>
      <c r="F219" s="12">
        <v>72611</v>
      </c>
      <c r="G219" s="12" t="s">
        <v>35</v>
      </c>
      <c r="H219" s="12" t="s">
        <v>106</v>
      </c>
      <c r="I219" s="217" t="s">
        <v>55</v>
      </c>
      <c r="J219" s="211"/>
    </row>
    <row r="220" spans="1:10" ht="12.75">
      <c r="A220" s="13"/>
      <c r="B220" s="129"/>
      <c r="C220" s="183" t="s">
        <v>218</v>
      </c>
      <c r="D220" s="12">
        <v>3576</v>
      </c>
      <c r="E220" s="12" t="s">
        <v>15</v>
      </c>
      <c r="F220" s="12">
        <v>71512</v>
      </c>
      <c r="G220" s="12" t="s">
        <v>25</v>
      </c>
      <c r="H220" s="12" t="s">
        <v>106</v>
      </c>
      <c r="I220" s="217" t="s">
        <v>55</v>
      </c>
      <c r="J220" s="211"/>
    </row>
    <row r="221" spans="1:10" ht="12.75">
      <c r="A221" s="13"/>
      <c r="B221" s="129"/>
      <c r="C221" s="183"/>
      <c r="D221" s="12">
        <v>3729</v>
      </c>
      <c r="E221" s="12"/>
      <c r="F221" s="12">
        <v>72611</v>
      </c>
      <c r="G221" s="12" t="s">
        <v>35</v>
      </c>
      <c r="H221" s="12" t="s">
        <v>106</v>
      </c>
      <c r="I221" s="217" t="s">
        <v>55</v>
      </c>
      <c r="J221" s="211"/>
    </row>
    <row r="222" spans="1:10" ht="13.5" thickBot="1">
      <c r="A222" s="13"/>
      <c r="B222" s="129" t="s">
        <v>215</v>
      </c>
      <c r="C222" s="183" t="s">
        <v>214</v>
      </c>
      <c r="D222" s="12">
        <v>117</v>
      </c>
      <c r="E222" s="12" t="s">
        <v>45</v>
      </c>
      <c r="F222" s="12" t="s">
        <v>17</v>
      </c>
      <c r="G222" s="12" t="s">
        <v>17</v>
      </c>
      <c r="H222" s="12" t="s">
        <v>106</v>
      </c>
      <c r="I222" s="217" t="s">
        <v>55</v>
      </c>
      <c r="J222" s="211"/>
    </row>
    <row r="223" spans="1:10" ht="15.75" thickBot="1">
      <c r="A223" s="144" t="s">
        <v>209</v>
      </c>
      <c r="B223" s="145"/>
      <c r="C223" s="146"/>
      <c r="D223" s="147">
        <f>SUM(D209:D222)</f>
        <v>80288</v>
      </c>
      <c r="E223" s="148"/>
      <c r="F223" s="148"/>
      <c r="G223" s="149"/>
      <c r="H223" s="149"/>
      <c r="I223" s="148"/>
      <c r="J223" s="213"/>
    </row>
    <row r="224" spans="1:10" ht="15.75" thickBot="1">
      <c r="A224" s="144" t="s">
        <v>219</v>
      </c>
      <c r="B224" s="145"/>
      <c r="C224" s="146"/>
      <c r="D224" s="147">
        <f>SUM(D223+D206+D203+D195+D186+D182+D175+D166+D148+D133+D76+D68+D63+D48+D43+D38)</f>
        <v>219804</v>
      </c>
      <c r="E224" s="148"/>
      <c r="F224" s="148"/>
      <c r="G224" s="149"/>
      <c r="H224" s="149"/>
      <c r="I224" s="148"/>
      <c r="J224" s="213"/>
    </row>
  </sheetData>
  <mergeCells count="2">
    <mergeCell ref="H46:H47"/>
    <mergeCell ref="A80:J80"/>
  </mergeCells>
  <printOptions horizontalCentered="1"/>
  <pageMargins left="0.3937007874015748" right="0.2755905511811024" top="0.9055118110236221" bottom="0.5905511811023623" header="0.3937007874015748" footer="0.4330708661417323"/>
  <pageSetup horizontalDpi="600" verticalDpi="600" orientation="portrait" paperSize="9" scale="82" r:id="rId3"/>
  <headerFooter alignWithMargins="0">
    <oddHeader>&amp;R
Datum: srpen  2008
Tabulka č. 3</oddHeader>
    <oddFooter>&amp;CStránka &amp;P</oddFooter>
  </headerFooter>
  <rowBreaks count="3" manualBreakCount="3">
    <brk id="63" max="9" man="1"/>
    <brk id="123" max="9" man="1"/>
    <brk id="187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O36" sqref="O36"/>
    </sheetView>
  </sheetViews>
  <sheetFormatPr defaultColWidth="9.00390625" defaultRowHeight="12.75"/>
  <cols>
    <col min="1" max="2" width="8.00390625" style="158" customWidth="1"/>
    <col min="3" max="4" width="9.75390625" style="158" customWidth="1"/>
    <col min="5" max="5" width="8.875" style="158" customWidth="1"/>
    <col min="6" max="6" width="14.875" style="158" customWidth="1"/>
    <col min="7" max="7" width="9.00390625" style="158" customWidth="1"/>
    <col min="8" max="8" width="10.875" style="158" customWidth="1"/>
    <col min="9" max="9" width="11.375" style="158" customWidth="1"/>
    <col min="10" max="10" width="8.875" style="158" customWidth="1"/>
    <col min="11" max="11" width="9.875" style="158" customWidth="1"/>
    <col min="12" max="12" width="11.125" style="16" customWidth="1"/>
    <col min="13" max="13" width="8.625" style="158" customWidth="1"/>
    <col min="14" max="16384" width="8.00390625" style="158" customWidth="1"/>
  </cols>
  <sheetData>
    <row r="1" spans="1:13" ht="18">
      <c r="A1" s="282" t="s">
        <v>18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3.5" customHeight="1">
      <c r="A2" s="280" t="s">
        <v>220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13.5" customHeight="1">
      <c r="A3" s="280" t="s">
        <v>221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13.5" customHeight="1">
      <c r="A4" s="84"/>
      <c r="B4" s="16"/>
      <c r="C4" s="16"/>
      <c r="D4" s="16"/>
      <c r="E4" s="16"/>
      <c r="F4" s="16"/>
      <c r="G4" s="16"/>
      <c r="H4" s="16"/>
      <c r="I4" s="16"/>
      <c r="J4" s="16"/>
      <c r="K4" s="16"/>
      <c r="M4" s="16"/>
    </row>
    <row r="5" ht="9.75" customHeight="1" thickBot="1">
      <c r="M5" s="159"/>
    </row>
    <row r="6" spans="1:13" ht="13.5" customHeight="1">
      <c r="A6" s="9" t="s">
        <v>19</v>
      </c>
      <c r="B6" s="17"/>
      <c r="C6" s="283" t="s">
        <v>41</v>
      </c>
      <c r="D6" s="284"/>
      <c r="E6" s="285"/>
      <c r="F6" s="4" t="s">
        <v>7</v>
      </c>
      <c r="G6" s="283" t="s">
        <v>20</v>
      </c>
      <c r="H6" s="286"/>
      <c r="I6" s="287"/>
      <c r="J6" s="283" t="s">
        <v>42</v>
      </c>
      <c r="K6" s="286"/>
      <c r="L6" s="287"/>
      <c r="M6" s="18" t="s">
        <v>24</v>
      </c>
    </row>
    <row r="7" spans="1:13" ht="15" customHeight="1" thickBot="1">
      <c r="A7" s="19"/>
      <c r="B7" s="20"/>
      <c r="C7" s="21" t="s">
        <v>21</v>
      </c>
      <c r="D7" s="22" t="s">
        <v>31</v>
      </c>
      <c r="E7" s="22" t="s">
        <v>32</v>
      </c>
      <c r="F7" s="6" t="s">
        <v>12</v>
      </c>
      <c r="G7" s="7" t="s">
        <v>22</v>
      </c>
      <c r="H7" s="22" t="s">
        <v>31</v>
      </c>
      <c r="I7" s="22" t="s">
        <v>32</v>
      </c>
      <c r="J7" s="7" t="s">
        <v>22</v>
      </c>
      <c r="K7" s="22" t="s">
        <v>31</v>
      </c>
      <c r="L7" s="22" t="s">
        <v>32</v>
      </c>
      <c r="M7" s="8"/>
    </row>
    <row r="8" spans="1:13" ht="14.25" customHeight="1">
      <c r="A8" s="23"/>
      <c r="J8" s="160"/>
      <c r="K8" s="161"/>
      <c r="L8" s="14"/>
      <c r="M8" s="162"/>
    </row>
    <row r="9" spans="1:13" ht="12.75">
      <c r="A9" s="121" t="s">
        <v>222</v>
      </c>
      <c r="J9" s="160"/>
      <c r="K9" s="161"/>
      <c r="L9" s="14"/>
      <c r="M9" s="162"/>
    </row>
    <row r="10" spans="1:13" ht="12.75">
      <c r="A10" s="24"/>
      <c r="F10" s="47" t="s">
        <v>15</v>
      </c>
      <c r="G10" s="16">
        <f>SUM(H10:I10)</f>
        <v>37683</v>
      </c>
      <c r="H10" s="16">
        <v>0</v>
      </c>
      <c r="I10" s="16">
        <v>37683</v>
      </c>
      <c r="J10" s="29" t="s">
        <v>17</v>
      </c>
      <c r="K10" s="14" t="s">
        <v>17</v>
      </c>
      <c r="L10" s="14" t="s">
        <v>17</v>
      </c>
      <c r="M10" s="162"/>
    </row>
    <row r="11" spans="1:13" ht="12.75">
      <c r="A11" s="25"/>
      <c r="F11" s="47" t="s">
        <v>14</v>
      </c>
      <c r="G11" s="16">
        <f>SUM(H11:I11)</f>
        <v>15940</v>
      </c>
      <c r="H11" s="16">
        <v>7509</v>
      </c>
      <c r="I11" s="16">
        <v>8431</v>
      </c>
      <c r="J11" s="29" t="s">
        <v>17</v>
      </c>
      <c r="K11" s="14" t="s">
        <v>17</v>
      </c>
      <c r="L11" s="14" t="s">
        <v>17</v>
      </c>
      <c r="M11" s="162"/>
    </row>
    <row r="12" spans="1:13" ht="12.75">
      <c r="A12" s="163"/>
      <c r="F12" s="47" t="s">
        <v>26</v>
      </c>
      <c r="G12" s="16">
        <f>SUM(H12:I12)</f>
        <v>5782</v>
      </c>
      <c r="H12" s="16">
        <v>712</v>
      </c>
      <c r="I12" s="16">
        <v>5070</v>
      </c>
      <c r="J12" s="29" t="s">
        <v>17</v>
      </c>
      <c r="K12" s="14" t="s">
        <v>17</v>
      </c>
      <c r="L12" s="14" t="s">
        <v>17</v>
      </c>
      <c r="M12" s="162"/>
    </row>
    <row r="13" spans="1:13" ht="13.5" thickBot="1">
      <c r="A13" s="255"/>
      <c r="B13" s="256"/>
      <c r="C13" s="256"/>
      <c r="D13" s="256"/>
      <c r="E13" s="256"/>
      <c r="F13" s="257" t="s">
        <v>28</v>
      </c>
      <c r="G13" s="258" t="s">
        <v>17</v>
      </c>
      <c r="H13" s="258" t="s">
        <v>17</v>
      </c>
      <c r="I13" s="258" t="s">
        <v>17</v>
      </c>
      <c r="J13" s="259">
        <v>42</v>
      </c>
      <c r="K13" s="258">
        <v>42</v>
      </c>
      <c r="L13" s="258"/>
      <c r="M13" s="260"/>
    </row>
    <row r="14" spans="1:13" ht="13.5" thickBot="1">
      <c r="A14" s="26" t="s">
        <v>16</v>
      </c>
      <c r="B14" s="170"/>
      <c r="C14" s="27">
        <f>G14+J14</f>
        <v>59447</v>
      </c>
      <c r="D14" s="27">
        <f>SUM(H14+K14)</f>
        <v>8263</v>
      </c>
      <c r="E14" s="27">
        <f>I14+L14</f>
        <v>51184</v>
      </c>
      <c r="F14" s="170"/>
      <c r="G14" s="27">
        <f>SUM(G10:G13)</f>
        <v>59405</v>
      </c>
      <c r="H14" s="27">
        <f>SUM(H10:H13)</f>
        <v>8221</v>
      </c>
      <c r="I14" s="27">
        <f>SUM(I10:I13)</f>
        <v>51184</v>
      </c>
      <c r="J14" s="50">
        <f>SUM(J13:J13)</f>
        <v>42</v>
      </c>
      <c r="K14" s="27">
        <f>SUM(K13:K13)</f>
        <v>42</v>
      </c>
      <c r="L14" s="27">
        <f>SUM(L13)</f>
        <v>0</v>
      </c>
      <c r="M14" s="171"/>
    </row>
    <row r="15" spans="1:13" s="252" customFormat="1" ht="12.75" customHeight="1">
      <c r="A15" s="251"/>
      <c r="J15" s="253"/>
      <c r="K15" s="176"/>
      <c r="L15" s="34"/>
      <c r="M15" s="254"/>
    </row>
    <row r="16" spans="1:13" ht="12.75">
      <c r="A16" s="121" t="s">
        <v>229</v>
      </c>
      <c r="B16" s="161"/>
      <c r="C16" s="161"/>
      <c r="D16" s="161"/>
      <c r="E16" s="161"/>
      <c r="F16" s="14"/>
      <c r="G16" s="161"/>
      <c r="H16" s="161"/>
      <c r="I16" s="161"/>
      <c r="J16" s="160"/>
      <c r="K16" s="161"/>
      <c r="L16" s="14"/>
      <c r="M16" s="162"/>
    </row>
    <row r="17" spans="1:13" ht="12.75">
      <c r="A17" s="163"/>
      <c r="B17" s="161"/>
      <c r="C17" s="161"/>
      <c r="D17" s="161"/>
      <c r="E17" s="161"/>
      <c r="F17" s="52" t="s">
        <v>14</v>
      </c>
      <c r="G17" s="14">
        <v>3453</v>
      </c>
      <c r="H17" s="14">
        <v>3453</v>
      </c>
      <c r="I17" s="14">
        <v>0</v>
      </c>
      <c r="J17" s="29" t="s">
        <v>17</v>
      </c>
      <c r="K17" s="14" t="s">
        <v>17</v>
      </c>
      <c r="L17" s="14" t="s">
        <v>17</v>
      </c>
      <c r="M17" s="162"/>
    </row>
    <row r="18" spans="1:13" ht="12.75">
      <c r="A18" s="163"/>
      <c r="B18" s="161"/>
      <c r="C18" s="161"/>
      <c r="D18" s="161"/>
      <c r="E18" s="161"/>
      <c r="F18" s="52" t="s">
        <v>26</v>
      </c>
      <c r="G18" s="14">
        <f>SUM(H18:I18)</f>
        <v>1363</v>
      </c>
      <c r="H18" s="14">
        <v>1363</v>
      </c>
      <c r="I18" s="14">
        <v>0</v>
      </c>
      <c r="J18" s="29" t="s">
        <v>17</v>
      </c>
      <c r="K18" s="14" t="s">
        <v>17</v>
      </c>
      <c r="L18" s="14" t="s">
        <v>17</v>
      </c>
      <c r="M18" s="162"/>
    </row>
    <row r="19" spans="1:13" ht="13.5" thickBot="1">
      <c r="A19" s="255"/>
      <c r="B19" s="256"/>
      <c r="C19" s="256"/>
      <c r="D19" s="256"/>
      <c r="E19" s="256"/>
      <c r="F19" s="257" t="s">
        <v>28</v>
      </c>
      <c r="G19" s="258" t="s">
        <v>17</v>
      </c>
      <c r="H19" s="258" t="s">
        <v>17</v>
      </c>
      <c r="I19" s="258" t="s">
        <v>17</v>
      </c>
      <c r="J19" s="259">
        <v>162</v>
      </c>
      <c r="K19" s="258">
        <v>162</v>
      </c>
      <c r="L19" s="258"/>
      <c r="M19" s="260"/>
    </row>
    <row r="20" spans="1:13" ht="15" customHeight="1" thickBot="1">
      <c r="A20" s="26" t="s">
        <v>16</v>
      </c>
      <c r="B20" s="170"/>
      <c r="C20" s="27">
        <f>G20+J20</f>
        <v>4978</v>
      </c>
      <c r="D20" s="27">
        <f>H20+K20</f>
        <v>4978</v>
      </c>
      <c r="E20" s="27">
        <f>I20+L20</f>
        <v>0</v>
      </c>
      <c r="F20" s="170"/>
      <c r="G20" s="27">
        <f>SUM(G17:G18)</f>
        <v>4816</v>
      </c>
      <c r="H20" s="27">
        <f>SUM(H17:H18)</f>
        <v>4816</v>
      </c>
      <c r="I20" s="27">
        <f>SUM(I17:I18)</f>
        <v>0</v>
      </c>
      <c r="J20" s="50">
        <f>SUM(J19)</f>
        <v>162</v>
      </c>
      <c r="K20" s="27">
        <f>SUM(K19)</f>
        <v>162</v>
      </c>
      <c r="L20" s="27">
        <v>0</v>
      </c>
      <c r="M20" s="171"/>
    </row>
    <row r="21" spans="1:13" ht="12" customHeight="1">
      <c r="A21" s="172"/>
      <c r="B21" s="115"/>
      <c r="C21" s="115"/>
      <c r="D21" s="115"/>
      <c r="E21" s="115"/>
      <c r="F21" s="115"/>
      <c r="G21" s="115"/>
      <c r="H21" s="115"/>
      <c r="I21" s="115"/>
      <c r="J21" s="173"/>
      <c r="K21" s="115"/>
      <c r="L21" s="3"/>
      <c r="M21" s="174"/>
    </row>
    <row r="22" spans="1:13" ht="12.75">
      <c r="A22" s="121" t="s">
        <v>223</v>
      </c>
      <c r="B22" s="161"/>
      <c r="C22" s="161"/>
      <c r="D22" s="161"/>
      <c r="E22" s="161"/>
      <c r="F22" s="14"/>
      <c r="G22" s="161"/>
      <c r="H22" s="161"/>
      <c r="I22" s="161"/>
      <c r="J22" s="160"/>
      <c r="K22" s="161"/>
      <c r="L22" s="14"/>
      <c r="M22" s="162"/>
    </row>
    <row r="23" spans="1:13" ht="12.75">
      <c r="A23" s="121"/>
      <c r="B23" s="161"/>
      <c r="C23" s="161"/>
      <c r="D23" s="161"/>
      <c r="E23" s="161"/>
      <c r="F23" s="14" t="s">
        <v>15</v>
      </c>
      <c r="G23" s="14">
        <f>SUM(H23:I23)</f>
        <v>11464</v>
      </c>
      <c r="H23" s="14" t="s">
        <v>17</v>
      </c>
      <c r="I23" s="14">
        <v>11464</v>
      </c>
      <c r="J23" s="29" t="s">
        <v>17</v>
      </c>
      <c r="K23" s="14" t="s">
        <v>17</v>
      </c>
      <c r="L23" s="14" t="s">
        <v>17</v>
      </c>
      <c r="M23" s="162"/>
    </row>
    <row r="24" spans="1:13" ht="12.75">
      <c r="A24" s="163"/>
      <c r="B24" s="161"/>
      <c r="C24" s="161"/>
      <c r="D24" s="161"/>
      <c r="E24" s="161"/>
      <c r="F24" s="52" t="s">
        <v>26</v>
      </c>
      <c r="G24" s="14">
        <f>SUM(H24:I24)</f>
        <v>3272</v>
      </c>
      <c r="H24" s="14">
        <v>0</v>
      </c>
      <c r="I24" s="14">
        <v>3272</v>
      </c>
      <c r="J24" s="29" t="s">
        <v>17</v>
      </c>
      <c r="K24" s="14" t="s">
        <v>17</v>
      </c>
      <c r="L24" s="14" t="s">
        <v>17</v>
      </c>
      <c r="M24" s="162"/>
    </row>
    <row r="25" spans="1:13" ht="13.5" thickBot="1">
      <c r="A25" s="261"/>
      <c r="B25" s="256"/>
      <c r="C25" s="256"/>
      <c r="D25" s="256"/>
      <c r="E25" s="256"/>
      <c r="F25" s="257" t="s">
        <v>28</v>
      </c>
      <c r="G25" s="258" t="s">
        <v>17</v>
      </c>
      <c r="H25" s="258" t="s">
        <v>17</v>
      </c>
      <c r="I25" s="258" t="s">
        <v>17</v>
      </c>
      <c r="J25" s="259">
        <f>SUM(K25:L25)</f>
        <v>5314</v>
      </c>
      <c r="K25" s="258">
        <v>5314</v>
      </c>
      <c r="L25" s="258">
        <v>0</v>
      </c>
      <c r="M25" s="260"/>
    </row>
    <row r="26" spans="1:13" ht="13.5" thickBot="1">
      <c r="A26" s="26" t="s">
        <v>16</v>
      </c>
      <c r="B26" s="170"/>
      <c r="C26" s="27">
        <f>G26+J26</f>
        <v>20050</v>
      </c>
      <c r="D26" s="27">
        <v>5314</v>
      </c>
      <c r="E26" s="27">
        <f>I26+L26</f>
        <v>14736</v>
      </c>
      <c r="F26" s="170"/>
      <c r="G26" s="27">
        <f>SUM(G23:G25)</f>
        <v>14736</v>
      </c>
      <c r="H26" s="27">
        <f>SUM(H23:H25)</f>
        <v>0</v>
      </c>
      <c r="I26" s="27">
        <f>SUM(I23:I25)</f>
        <v>14736</v>
      </c>
      <c r="J26" s="50">
        <f>SUM(J25:J25)</f>
        <v>5314</v>
      </c>
      <c r="K26" s="27">
        <f>SUM(K25:K25)</f>
        <v>5314</v>
      </c>
      <c r="L26" s="27">
        <f>SUM(L25:L25)</f>
        <v>0</v>
      </c>
      <c r="M26" s="171"/>
    </row>
    <row r="27" spans="1:13" ht="12.75">
      <c r="A27" s="24"/>
      <c r="B27" s="161"/>
      <c r="C27" s="161"/>
      <c r="D27" s="161"/>
      <c r="E27" s="161"/>
      <c r="F27" s="14"/>
      <c r="G27" s="161"/>
      <c r="H27" s="161"/>
      <c r="I27" s="161"/>
      <c r="J27" s="160"/>
      <c r="K27" s="161"/>
      <c r="L27" s="14"/>
      <c r="M27" s="162"/>
    </row>
    <row r="28" spans="1:13" ht="12.75">
      <c r="A28" s="121" t="s">
        <v>224</v>
      </c>
      <c r="B28" s="161"/>
      <c r="C28" s="161"/>
      <c r="D28" s="161"/>
      <c r="E28" s="161"/>
      <c r="F28" s="14"/>
      <c r="G28" s="161"/>
      <c r="H28" s="161"/>
      <c r="I28" s="161"/>
      <c r="J28" s="160"/>
      <c r="K28" s="161"/>
      <c r="L28" s="14"/>
      <c r="M28" s="162"/>
    </row>
    <row r="29" spans="1:13" ht="13.5" thickBot="1">
      <c r="A29" s="163"/>
      <c r="B29" s="161"/>
      <c r="C29" s="161"/>
      <c r="D29" s="161"/>
      <c r="E29" s="161"/>
      <c r="F29" s="52" t="s">
        <v>26</v>
      </c>
      <c r="G29" s="14">
        <f>SUM(H29:I29)</f>
        <v>4014</v>
      </c>
      <c r="H29" s="14">
        <v>0</v>
      </c>
      <c r="I29" s="14">
        <v>4014</v>
      </c>
      <c r="J29" s="29" t="s">
        <v>17</v>
      </c>
      <c r="K29" s="14" t="s">
        <v>17</v>
      </c>
      <c r="L29" s="14" t="s">
        <v>17</v>
      </c>
      <c r="M29" s="162"/>
    </row>
    <row r="30" spans="1:13" ht="13.5" thickBot="1">
      <c r="A30" s="26" t="s">
        <v>16</v>
      </c>
      <c r="B30" s="170"/>
      <c r="C30" s="27">
        <f>G30+J30</f>
        <v>4014</v>
      </c>
      <c r="D30" s="27">
        <f>H30+K30</f>
        <v>0</v>
      </c>
      <c r="E30" s="27">
        <f>I30+L30</f>
        <v>4014</v>
      </c>
      <c r="F30" s="170"/>
      <c r="G30" s="27">
        <f>SUM(G29:G29)</f>
        <v>4014</v>
      </c>
      <c r="H30" s="27">
        <f>SUM(H29:H29)</f>
        <v>0</v>
      </c>
      <c r="I30" s="27">
        <f>SUM(I29:I29)</f>
        <v>4014</v>
      </c>
      <c r="J30" s="50">
        <v>0</v>
      </c>
      <c r="K30" s="27">
        <v>0</v>
      </c>
      <c r="L30" s="27">
        <v>0</v>
      </c>
      <c r="M30" s="171"/>
    </row>
    <row r="31" spans="1:13" ht="12.75">
      <c r="A31" s="24"/>
      <c r="B31" s="161"/>
      <c r="C31" s="161"/>
      <c r="D31" s="161"/>
      <c r="E31" s="161"/>
      <c r="F31" s="14"/>
      <c r="G31" s="161"/>
      <c r="H31" s="161"/>
      <c r="I31" s="161"/>
      <c r="J31" s="160"/>
      <c r="K31" s="161"/>
      <c r="L31" s="14"/>
      <c r="M31" s="162"/>
    </row>
    <row r="32" spans="1:13" ht="12.75">
      <c r="A32" s="24" t="s">
        <v>226</v>
      </c>
      <c r="B32" s="161"/>
      <c r="C32" s="161"/>
      <c r="D32" s="161"/>
      <c r="E32" s="161"/>
      <c r="F32" s="14"/>
      <c r="G32" s="161"/>
      <c r="H32" s="161"/>
      <c r="I32" s="161"/>
      <c r="J32" s="160"/>
      <c r="K32" s="161"/>
      <c r="L32" s="14"/>
      <c r="M32" s="162"/>
    </row>
    <row r="33" spans="1:13" ht="12.75">
      <c r="A33" s="121"/>
      <c r="B33" s="161"/>
      <c r="C33" s="161"/>
      <c r="D33" s="161"/>
      <c r="E33" s="161"/>
      <c r="F33" s="14" t="s">
        <v>15</v>
      </c>
      <c r="G33" s="14">
        <f>SUM(H33:I33)</f>
        <v>18399</v>
      </c>
      <c r="H33" s="14">
        <v>0</v>
      </c>
      <c r="I33" s="14">
        <v>18399</v>
      </c>
      <c r="J33" s="29" t="s">
        <v>17</v>
      </c>
      <c r="K33" s="14" t="s">
        <v>17</v>
      </c>
      <c r="L33" s="14" t="s">
        <v>17</v>
      </c>
      <c r="M33" s="162"/>
    </row>
    <row r="34" spans="1:13" ht="12.75">
      <c r="A34" s="163"/>
      <c r="B34" s="161"/>
      <c r="C34" s="161"/>
      <c r="D34" s="161"/>
      <c r="E34" s="161"/>
      <c r="F34" s="52" t="s">
        <v>14</v>
      </c>
      <c r="G34" s="14">
        <f>SUM(H34:I34)</f>
        <v>1656</v>
      </c>
      <c r="H34" s="14">
        <v>1656</v>
      </c>
      <c r="I34" s="14">
        <v>0</v>
      </c>
      <c r="J34" s="29" t="s">
        <v>17</v>
      </c>
      <c r="K34" s="14" t="s">
        <v>17</v>
      </c>
      <c r="L34" s="14" t="s">
        <v>17</v>
      </c>
      <c r="M34" s="162"/>
    </row>
    <row r="35" spans="1:13" ht="12.75">
      <c r="A35" s="163"/>
      <c r="B35" s="161"/>
      <c r="C35" s="161"/>
      <c r="D35" s="161"/>
      <c r="E35" s="161"/>
      <c r="F35" s="52" t="s">
        <v>26</v>
      </c>
      <c r="G35" s="14">
        <f>SUM(H35:I35)</f>
        <v>9627</v>
      </c>
      <c r="H35" s="14">
        <v>755</v>
      </c>
      <c r="I35" s="14">
        <v>8872</v>
      </c>
      <c r="J35" s="29" t="s">
        <v>17</v>
      </c>
      <c r="K35" s="14" t="s">
        <v>17</v>
      </c>
      <c r="L35" s="14" t="s">
        <v>17</v>
      </c>
      <c r="M35" s="162"/>
    </row>
    <row r="36" spans="1:13" ht="12.75">
      <c r="A36" s="164"/>
      <c r="B36" s="165"/>
      <c r="C36" s="165"/>
      <c r="D36" s="165"/>
      <c r="E36" s="165"/>
      <c r="F36" s="48" t="s">
        <v>0</v>
      </c>
      <c r="G36" s="28" t="s">
        <v>17</v>
      </c>
      <c r="H36" s="28" t="s">
        <v>17</v>
      </c>
      <c r="I36" s="28" t="s">
        <v>17</v>
      </c>
      <c r="J36" s="49">
        <f>SUM(K36:L36)</f>
        <v>12125</v>
      </c>
      <c r="K36" s="28">
        <v>0</v>
      </c>
      <c r="L36" s="28">
        <v>12125</v>
      </c>
      <c r="M36" s="166"/>
    </row>
    <row r="37" spans="1:13" ht="13.5" thickBot="1">
      <c r="A37" s="153"/>
      <c r="B37" s="168"/>
      <c r="C37" s="168"/>
      <c r="D37" s="168"/>
      <c r="E37" s="168"/>
      <c r="F37" s="93" t="s">
        <v>28</v>
      </c>
      <c r="G37" s="5" t="s">
        <v>17</v>
      </c>
      <c r="H37" s="5" t="s">
        <v>17</v>
      </c>
      <c r="I37" s="5" t="s">
        <v>17</v>
      </c>
      <c r="J37" s="152">
        <f>SUM(K37:L37)</f>
        <v>2388</v>
      </c>
      <c r="K37" s="5">
        <v>0</v>
      </c>
      <c r="L37" s="5">
        <v>2388</v>
      </c>
      <c r="M37" s="169"/>
    </row>
    <row r="38" spans="1:13" ht="15" customHeight="1" thickBot="1">
      <c r="A38" s="26" t="s">
        <v>16</v>
      </c>
      <c r="B38" s="170"/>
      <c r="C38" s="27">
        <f>G38+J38</f>
        <v>44195</v>
      </c>
      <c r="D38" s="27">
        <f>H38+K38</f>
        <v>2411</v>
      </c>
      <c r="E38" s="27">
        <f>I38+L38</f>
        <v>41784</v>
      </c>
      <c r="F38" s="170"/>
      <c r="G38" s="27">
        <f>SUM(G33:G37)</f>
        <v>29682</v>
      </c>
      <c r="H38" s="27">
        <f>SUM(H33:H37)</f>
        <v>2411</v>
      </c>
      <c r="I38" s="27">
        <f>SUM(I33:I37)</f>
        <v>27271</v>
      </c>
      <c r="J38" s="154">
        <f>SUM(J36:J37)</f>
        <v>14513</v>
      </c>
      <c r="K38" s="155">
        <f>SUM(K36:K37)</f>
        <v>0</v>
      </c>
      <c r="L38" s="155">
        <f>SUM(L36:L37)</f>
        <v>14513</v>
      </c>
      <c r="M38" s="171"/>
    </row>
    <row r="39" spans="1:13" ht="11.25" customHeight="1">
      <c r="A39" s="172"/>
      <c r="B39" s="115"/>
      <c r="C39" s="115"/>
      <c r="D39" s="115"/>
      <c r="E39" s="115"/>
      <c r="F39" s="115"/>
      <c r="G39" s="115"/>
      <c r="H39" s="115"/>
      <c r="I39" s="115"/>
      <c r="J39" s="173"/>
      <c r="K39" s="115"/>
      <c r="L39" s="3"/>
      <c r="M39" s="174"/>
    </row>
    <row r="40" spans="1:13" ht="12.75">
      <c r="A40" s="24" t="s">
        <v>227</v>
      </c>
      <c r="B40" s="161"/>
      <c r="C40" s="161"/>
      <c r="D40" s="161"/>
      <c r="E40" s="161"/>
      <c r="F40" s="14"/>
      <c r="G40" s="161"/>
      <c r="H40" s="161"/>
      <c r="I40" s="161"/>
      <c r="J40" s="160"/>
      <c r="K40" s="161"/>
      <c r="L40" s="14"/>
      <c r="M40" s="162"/>
    </row>
    <row r="41" spans="1:13" ht="12.75">
      <c r="A41" s="24"/>
      <c r="B41" s="161"/>
      <c r="C41" s="161"/>
      <c r="D41" s="161"/>
      <c r="E41" s="161"/>
      <c r="F41" s="14" t="s">
        <v>15</v>
      </c>
      <c r="G41" s="14">
        <v>10</v>
      </c>
      <c r="H41" s="14">
        <v>0</v>
      </c>
      <c r="I41" s="14">
        <v>10</v>
      </c>
      <c r="J41" s="160"/>
      <c r="K41" s="161"/>
      <c r="L41" s="14"/>
      <c r="M41" s="162"/>
    </row>
    <row r="42" spans="1:13" ht="12.75">
      <c r="A42" s="163"/>
      <c r="B42" s="161"/>
      <c r="C42" s="161"/>
      <c r="D42" s="161"/>
      <c r="E42" s="161"/>
      <c r="F42" s="52" t="s">
        <v>26</v>
      </c>
      <c r="G42" s="14">
        <v>5419</v>
      </c>
      <c r="H42" s="14">
        <v>0</v>
      </c>
      <c r="I42" s="14">
        <v>5419</v>
      </c>
      <c r="J42" s="29" t="s">
        <v>17</v>
      </c>
      <c r="K42" s="14" t="s">
        <v>17</v>
      </c>
      <c r="L42" s="14" t="s">
        <v>17</v>
      </c>
      <c r="M42" s="162"/>
    </row>
    <row r="43" spans="1:13" ht="12.75">
      <c r="A43" s="163"/>
      <c r="B43" s="161"/>
      <c r="C43" s="161"/>
      <c r="D43" s="161"/>
      <c r="E43" s="161"/>
      <c r="F43" s="52" t="s">
        <v>14</v>
      </c>
      <c r="G43" s="14">
        <v>533</v>
      </c>
      <c r="H43" s="14">
        <v>0</v>
      </c>
      <c r="I43" s="14">
        <v>533</v>
      </c>
      <c r="J43" s="29"/>
      <c r="K43" s="14"/>
      <c r="L43" s="14"/>
      <c r="M43" s="162"/>
    </row>
    <row r="44" spans="1:13" ht="13.5" thickBot="1">
      <c r="A44" s="153"/>
      <c r="B44" s="168"/>
      <c r="C44" s="168"/>
      <c r="D44" s="168"/>
      <c r="E44" s="168"/>
      <c r="F44" s="93" t="s">
        <v>28</v>
      </c>
      <c r="G44" s="5" t="s">
        <v>17</v>
      </c>
      <c r="H44" s="5" t="s">
        <v>17</v>
      </c>
      <c r="I44" s="5" t="s">
        <v>17</v>
      </c>
      <c r="J44" s="152">
        <v>870</v>
      </c>
      <c r="K44" s="5" t="s">
        <v>17</v>
      </c>
      <c r="L44" s="5">
        <v>870</v>
      </c>
      <c r="M44" s="169"/>
    </row>
    <row r="45" spans="1:13" ht="13.5" thickBot="1">
      <c r="A45" s="26" t="s">
        <v>16</v>
      </c>
      <c r="B45" s="170"/>
      <c r="C45" s="27">
        <f>G45+J45</f>
        <v>6832</v>
      </c>
      <c r="D45" s="27">
        <f>H45+K45</f>
        <v>0</v>
      </c>
      <c r="E45" s="27">
        <f>I45+L45</f>
        <v>6832</v>
      </c>
      <c r="F45" s="170"/>
      <c r="G45" s="27">
        <f>SUM(G41:G44)</f>
        <v>5962</v>
      </c>
      <c r="H45" s="27">
        <f>SUM(H42:H44)</f>
        <v>0</v>
      </c>
      <c r="I45" s="27">
        <f>SUM(I41:I43)</f>
        <v>5962</v>
      </c>
      <c r="J45" s="50">
        <f>SUM(J44:J44)</f>
        <v>870</v>
      </c>
      <c r="K45" s="27">
        <f>SUM(K44:K44)</f>
        <v>0</v>
      </c>
      <c r="L45" s="27">
        <f>SUM(L44:L44)</f>
        <v>870</v>
      </c>
      <c r="M45" s="171"/>
    </row>
    <row r="46" spans="1:13" ht="12.75">
      <c r="A46" s="172"/>
      <c r="B46" s="115"/>
      <c r="C46" s="115"/>
      <c r="D46" s="115"/>
      <c r="E46" s="115"/>
      <c r="F46" s="115"/>
      <c r="G46" s="115"/>
      <c r="H46" s="115"/>
      <c r="I46" s="115"/>
      <c r="J46" s="173"/>
      <c r="K46" s="115"/>
      <c r="L46" s="3"/>
      <c r="M46" s="174"/>
    </row>
    <row r="47" spans="1:13" ht="12.75">
      <c r="A47" s="24" t="s">
        <v>228</v>
      </c>
      <c r="B47" s="161"/>
      <c r="C47" s="161"/>
      <c r="D47" s="161"/>
      <c r="E47" s="161"/>
      <c r="F47" s="14"/>
      <c r="G47" s="161"/>
      <c r="H47" s="161"/>
      <c r="I47" s="161"/>
      <c r="J47" s="160"/>
      <c r="K47" s="161"/>
      <c r="L47" s="14"/>
      <c r="M47" s="162"/>
    </row>
    <row r="48" spans="1:13" ht="12.75">
      <c r="A48" s="24"/>
      <c r="B48" s="161"/>
      <c r="C48" s="161"/>
      <c r="D48" s="161"/>
      <c r="E48" s="161"/>
      <c r="F48" s="14" t="s">
        <v>15</v>
      </c>
      <c r="G48" s="14">
        <v>69808</v>
      </c>
      <c r="H48" s="14">
        <v>0</v>
      </c>
      <c r="I48" s="14">
        <v>69808</v>
      </c>
      <c r="J48" s="160"/>
      <c r="K48" s="161"/>
      <c r="L48" s="14"/>
      <c r="M48" s="162"/>
    </row>
    <row r="49" spans="1:13" ht="12.75">
      <c r="A49" s="163"/>
      <c r="B49" s="161"/>
      <c r="C49" s="161"/>
      <c r="D49" s="161"/>
      <c r="E49" s="161"/>
      <c r="F49" s="52" t="s">
        <v>26</v>
      </c>
      <c r="G49" s="14">
        <v>10363</v>
      </c>
      <c r="H49" s="14">
        <v>0</v>
      </c>
      <c r="I49" s="14">
        <v>10363</v>
      </c>
      <c r="J49" s="29" t="s">
        <v>17</v>
      </c>
      <c r="K49" s="14" t="s">
        <v>17</v>
      </c>
      <c r="L49" s="14" t="s">
        <v>17</v>
      </c>
      <c r="M49" s="162"/>
    </row>
    <row r="50" spans="1:13" ht="13.5" thickBot="1">
      <c r="A50" s="153"/>
      <c r="B50" s="168"/>
      <c r="C50" s="168"/>
      <c r="D50" s="168"/>
      <c r="E50" s="168"/>
      <c r="F50" s="93" t="s">
        <v>28</v>
      </c>
      <c r="G50" s="5" t="s">
        <v>17</v>
      </c>
      <c r="H50" s="5" t="s">
        <v>17</v>
      </c>
      <c r="I50" s="5" t="s">
        <v>17</v>
      </c>
      <c r="J50" s="152">
        <v>117</v>
      </c>
      <c r="K50" s="5" t="s">
        <v>17</v>
      </c>
      <c r="L50" s="5">
        <v>117</v>
      </c>
      <c r="M50" s="169"/>
    </row>
    <row r="51" spans="1:13" ht="13.5" thickBot="1">
      <c r="A51" s="26" t="s">
        <v>16</v>
      </c>
      <c r="B51" s="170"/>
      <c r="C51" s="27">
        <f>G51+J51</f>
        <v>80288</v>
      </c>
      <c r="D51" s="27">
        <f>H51+K51</f>
        <v>0</v>
      </c>
      <c r="E51" s="27">
        <f>I51+L51</f>
        <v>80288</v>
      </c>
      <c r="F51" s="170"/>
      <c r="G51" s="27">
        <f>SUM(G48:G50)</f>
        <v>80171</v>
      </c>
      <c r="H51" s="27">
        <f>SUM(H49:H50)</f>
        <v>0</v>
      </c>
      <c r="I51" s="27">
        <f>SUM(I48:I49)</f>
        <v>80171</v>
      </c>
      <c r="J51" s="50">
        <f>SUM(J50:J50)</f>
        <v>117</v>
      </c>
      <c r="K51" s="27">
        <f>SUM(K50:K50)</f>
        <v>0</v>
      </c>
      <c r="L51" s="27">
        <f>SUM(L50:L50)</f>
        <v>117</v>
      </c>
      <c r="M51" s="171"/>
    </row>
    <row r="52" spans="1:13" ht="12.75">
      <c r="A52" s="32"/>
      <c r="B52" s="30"/>
      <c r="C52" s="33"/>
      <c r="D52" s="33"/>
      <c r="E52" s="33"/>
      <c r="F52" s="30"/>
      <c r="G52" s="33"/>
      <c r="H52" s="33"/>
      <c r="I52" s="33"/>
      <c r="J52" s="51"/>
      <c r="K52" s="33"/>
      <c r="L52" s="33"/>
      <c r="M52" s="175"/>
    </row>
    <row r="53" spans="1:13" ht="12.75">
      <c r="A53" s="32"/>
      <c r="B53" s="30"/>
      <c r="C53" s="33"/>
      <c r="D53" s="33"/>
      <c r="E53" s="33"/>
      <c r="F53" s="30"/>
      <c r="G53" s="33"/>
      <c r="H53" s="33"/>
      <c r="I53" s="33"/>
      <c r="J53" s="51"/>
      <c r="K53" s="33"/>
      <c r="L53" s="33"/>
      <c r="M53" s="175"/>
    </row>
    <row r="54" spans="1:13" ht="12.75">
      <c r="A54" s="32"/>
      <c r="B54" s="30"/>
      <c r="C54" s="33"/>
      <c r="D54" s="33"/>
      <c r="E54" s="33"/>
      <c r="F54" s="30"/>
      <c r="G54" s="33"/>
      <c r="H54" s="33"/>
      <c r="I54" s="33"/>
      <c r="J54" s="51"/>
      <c r="K54" s="33"/>
      <c r="L54" s="33"/>
      <c r="M54" s="175"/>
    </row>
    <row r="55" spans="1:13" ht="12.75">
      <c r="A55" s="32"/>
      <c r="B55" s="30"/>
      <c r="C55" s="33"/>
      <c r="D55" s="33"/>
      <c r="E55" s="33"/>
      <c r="F55" s="30"/>
      <c r="G55" s="33"/>
      <c r="H55" s="33"/>
      <c r="I55" s="33"/>
      <c r="J55" s="51"/>
      <c r="K55" s="33"/>
      <c r="L55" s="33"/>
      <c r="M55" s="175"/>
    </row>
    <row r="56" spans="1:13" ht="12.75">
      <c r="A56" s="86" t="s">
        <v>230</v>
      </c>
      <c r="B56" s="161"/>
      <c r="C56" s="161"/>
      <c r="D56" s="161"/>
      <c r="E56" s="161"/>
      <c r="F56" s="161"/>
      <c r="G56" s="14"/>
      <c r="H56" s="14"/>
      <c r="I56" s="14"/>
      <c r="J56" s="29"/>
      <c r="K56" s="161"/>
      <c r="L56" s="14"/>
      <c r="M56" s="162"/>
    </row>
    <row r="57" spans="1:13" ht="12.75">
      <c r="A57" s="25"/>
      <c r="B57" s="176"/>
      <c r="C57" s="176"/>
      <c r="D57" s="176"/>
      <c r="E57" s="176"/>
      <c r="F57" s="47" t="s">
        <v>15</v>
      </c>
      <c r="G57" s="34">
        <f>SUM(H57:I57)</f>
        <v>137364</v>
      </c>
      <c r="H57" s="34">
        <v>0</v>
      </c>
      <c r="I57" s="34">
        <v>137364</v>
      </c>
      <c r="J57" s="35" t="s">
        <v>17</v>
      </c>
      <c r="K57" s="34" t="s">
        <v>17</v>
      </c>
      <c r="L57" s="34" t="s">
        <v>17</v>
      </c>
      <c r="M57" s="162"/>
    </row>
    <row r="58" spans="1:13" ht="12.75">
      <c r="A58" s="163"/>
      <c r="B58" s="176"/>
      <c r="C58" s="176"/>
      <c r="D58" s="176"/>
      <c r="E58" s="176"/>
      <c r="F58" s="47" t="s">
        <v>14</v>
      </c>
      <c r="G58" s="34">
        <f>SUM(H58:I58)</f>
        <v>21582</v>
      </c>
      <c r="H58" s="34">
        <v>12618</v>
      </c>
      <c r="I58" s="34">
        <v>8964</v>
      </c>
      <c r="J58" s="35" t="s">
        <v>17</v>
      </c>
      <c r="K58" s="34" t="s">
        <v>17</v>
      </c>
      <c r="L58" s="34" t="s">
        <v>17</v>
      </c>
      <c r="M58" s="162"/>
    </row>
    <row r="59" spans="1:13" ht="12.75">
      <c r="A59" s="163"/>
      <c r="B59" s="176"/>
      <c r="C59" s="176"/>
      <c r="D59" s="176"/>
      <c r="E59" s="176"/>
      <c r="F59" s="47" t="s">
        <v>26</v>
      </c>
      <c r="G59" s="34">
        <f>SUM(H59:I59)</f>
        <v>39840</v>
      </c>
      <c r="H59" s="34">
        <v>2830</v>
      </c>
      <c r="I59" s="34">
        <v>37010</v>
      </c>
      <c r="J59" s="35" t="s">
        <v>17</v>
      </c>
      <c r="K59" s="34" t="s">
        <v>17</v>
      </c>
      <c r="L59" s="34" t="s">
        <v>17</v>
      </c>
      <c r="M59" s="162"/>
    </row>
    <row r="60" spans="1:13" ht="12.75">
      <c r="A60" s="164"/>
      <c r="B60" s="177"/>
      <c r="C60" s="177"/>
      <c r="D60" s="177"/>
      <c r="E60" s="177"/>
      <c r="F60" s="48" t="s">
        <v>0</v>
      </c>
      <c r="G60" s="96" t="s">
        <v>17</v>
      </c>
      <c r="H60" s="96" t="s">
        <v>17</v>
      </c>
      <c r="I60" s="96" t="s">
        <v>17</v>
      </c>
      <c r="J60" s="97">
        <f>SUM(K60:L60)</f>
        <v>12125</v>
      </c>
      <c r="K60" s="96">
        <v>0</v>
      </c>
      <c r="L60" s="96">
        <v>12125</v>
      </c>
      <c r="M60" s="166"/>
    </row>
    <row r="61" spans="1:13" ht="13.5" thickBot="1">
      <c r="A61" s="167"/>
      <c r="B61" s="178"/>
      <c r="C61" s="178"/>
      <c r="D61" s="178"/>
      <c r="E61" s="178"/>
      <c r="F61" s="93" t="s">
        <v>28</v>
      </c>
      <c r="G61" s="94" t="s">
        <v>17</v>
      </c>
      <c r="H61" s="94" t="s">
        <v>17</v>
      </c>
      <c r="I61" s="94" t="s">
        <v>17</v>
      </c>
      <c r="J61" s="95">
        <f>SUM(K61:L61)</f>
        <v>8893</v>
      </c>
      <c r="K61" s="94">
        <v>5518</v>
      </c>
      <c r="L61" s="94">
        <v>3375</v>
      </c>
      <c r="M61" s="169"/>
    </row>
    <row r="62" spans="1:13" ht="21" customHeight="1" thickBot="1">
      <c r="A62" s="36" t="s">
        <v>23</v>
      </c>
      <c r="B62" s="179"/>
      <c r="C62" s="98">
        <f>SUM(C51+C45+C38+C30+C26+C20+C14)</f>
        <v>219804</v>
      </c>
      <c r="D62" s="98">
        <f>SUM(D14:D61)</f>
        <v>20966</v>
      </c>
      <c r="E62" s="98">
        <f>SUM(E14:E61)</f>
        <v>198838</v>
      </c>
      <c r="F62" s="179"/>
      <c r="G62" s="37">
        <v>198786</v>
      </c>
      <c r="H62" s="37">
        <f>SUM(H57:H61)</f>
        <v>15448</v>
      </c>
      <c r="I62" s="37">
        <f>SUM(I57:I61)</f>
        <v>183338</v>
      </c>
      <c r="J62" s="37">
        <f>SUM(J60:J61)</f>
        <v>21018</v>
      </c>
      <c r="K62" s="37">
        <f>SUM(K60:K61)</f>
        <v>5518</v>
      </c>
      <c r="L62" s="37">
        <f>SUM(L60:L61)</f>
        <v>15500</v>
      </c>
      <c r="M62" s="180"/>
    </row>
    <row r="63" spans="1:13" ht="21" customHeight="1">
      <c r="A63" s="156"/>
      <c r="B63" s="181"/>
      <c r="C63" s="157"/>
      <c r="D63" s="157"/>
      <c r="E63" s="157"/>
      <c r="F63" s="181"/>
      <c r="G63" s="157"/>
      <c r="H63" s="157"/>
      <c r="I63" s="157"/>
      <c r="J63" s="157"/>
      <c r="K63" s="157"/>
      <c r="L63" s="157"/>
      <c r="M63" s="182"/>
    </row>
    <row r="64" spans="1:13" ht="21" customHeight="1">
      <c r="A64" s="156"/>
      <c r="B64" s="181"/>
      <c r="C64" s="157"/>
      <c r="D64" s="157"/>
      <c r="E64" s="157"/>
      <c r="F64" s="181"/>
      <c r="G64" s="157"/>
      <c r="H64" s="157"/>
      <c r="I64" s="157"/>
      <c r="J64" s="157"/>
      <c r="K64" s="157"/>
      <c r="L64" s="157"/>
      <c r="M64" s="182"/>
    </row>
    <row r="65" spans="1:14" ht="15.75">
      <c r="A65" s="38"/>
      <c r="B65" s="161"/>
      <c r="C65" s="161"/>
      <c r="D65" s="161"/>
      <c r="E65" s="161"/>
      <c r="F65" s="38"/>
      <c r="G65" s="14"/>
      <c r="H65" s="14"/>
      <c r="I65" s="14"/>
      <c r="J65" s="38"/>
      <c r="K65" s="161"/>
      <c r="L65" s="14"/>
      <c r="M65" s="161"/>
      <c r="N65" s="161"/>
    </row>
    <row r="66" spans="1:14" ht="15.75">
      <c r="A66" s="38"/>
      <c r="B66" s="161"/>
      <c r="C66" s="161"/>
      <c r="D66" s="161"/>
      <c r="E66" s="161"/>
      <c r="F66" s="38"/>
      <c r="G66" s="14"/>
      <c r="H66" s="14"/>
      <c r="I66" s="14"/>
      <c r="J66" s="38"/>
      <c r="K66" s="161"/>
      <c r="L66" s="14"/>
      <c r="M66" s="161"/>
      <c r="N66" s="161"/>
    </row>
    <row r="67" spans="1:14" ht="15.75">
      <c r="A67" s="38"/>
      <c r="B67" s="161"/>
      <c r="C67" s="161"/>
      <c r="D67" s="161"/>
      <c r="E67" s="161"/>
      <c r="F67" s="38"/>
      <c r="G67" s="14"/>
      <c r="H67" s="14"/>
      <c r="I67" s="14"/>
      <c r="J67" s="38"/>
      <c r="K67" s="161"/>
      <c r="L67" s="14"/>
      <c r="M67" s="161"/>
      <c r="N67" s="161"/>
    </row>
    <row r="68" spans="1:14" ht="15.75">
      <c r="A68" s="38"/>
      <c r="B68" s="161"/>
      <c r="C68" s="161"/>
      <c r="D68" s="161"/>
      <c r="E68" s="161"/>
      <c r="F68" s="38"/>
      <c r="G68" s="14"/>
      <c r="H68" s="14"/>
      <c r="I68" s="14"/>
      <c r="J68" s="38"/>
      <c r="K68" s="161"/>
      <c r="L68" s="14"/>
      <c r="M68" s="161"/>
      <c r="N68" s="161"/>
    </row>
    <row r="69" spans="1:14" ht="15.75">
      <c r="A69" s="38"/>
      <c r="B69" s="161"/>
      <c r="C69" s="161"/>
      <c r="D69" s="161"/>
      <c r="E69" s="161"/>
      <c r="F69" s="38"/>
      <c r="G69" s="14"/>
      <c r="H69" s="14"/>
      <c r="I69" s="14"/>
      <c r="J69" s="38"/>
      <c r="K69" s="161"/>
      <c r="L69" s="14"/>
      <c r="M69" s="161"/>
      <c r="N69" s="161"/>
    </row>
    <row r="70" spans="1:14" ht="15.75">
      <c r="A70" s="38"/>
      <c r="B70" s="161"/>
      <c r="C70" s="161"/>
      <c r="D70" s="161"/>
      <c r="E70" s="161"/>
      <c r="F70" s="38"/>
      <c r="G70" s="14"/>
      <c r="H70" s="14"/>
      <c r="I70" s="14"/>
      <c r="J70" s="38"/>
      <c r="K70" s="161"/>
      <c r="L70" s="14"/>
      <c r="M70" s="161"/>
      <c r="N70" s="161"/>
    </row>
    <row r="71" spans="1:14" ht="15.75">
      <c r="A71" s="38"/>
      <c r="B71" s="161"/>
      <c r="C71" s="161"/>
      <c r="D71" s="161"/>
      <c r="E71" s="161"/>
      <c r="F71" s="38"/>
      <c r="G71" s="14"/>
      <c r="H71" s="14"/>
      <c r="I71" s="14"/>
      <c r="J71" s="38"/>
      <c r="K71" s="161"/>
      <c r="L71" s="14"/>
      <c r="M71" s="161"/>
      <c r="N71" s="161"/>
    </row>
    <row r="72" spans="1:14" ht="15.75">
      <c r="A72" s="38"/>
      <c r="B72" s="161"/>
      <c r="C72" s="161"/>
      <c r="D72" s="161"/>
      <c r="E72" s="161"/>
      <c r="F72" s="38"/>
      <c r="G72" s="14"/>
      <c r="H72" s="14"/>
      <c r="I72" s="14"/>
      <c r="J72" s="38"/>
      <c r="K72" s="161"/>
      <c r="L72" s="14"/>
      <c r="M72" s="161"/>
      <c r="N72" s="161"/>
    </row>
    <row r="73" spans="1:14" ht="15.75">
      <c r="A73" s="38"/>
      <c r="B73" s="161"/>
      <c r="C73" s="161"/>
      <c r="D73" s="161"/>
      <c r="E73" s="161"/>
      <c r="F73" s="38"/>
      <c r="G73" s="14"/>
      <c r="H73" s="14"/>
      <c r="I73" s="14"/>
      <c r="J73" s="38"/>
      <c r="K73" s="161"/>
      <c r="L73" s="14"/>
      <c r="M73" s="161"/>
      <c r="N73" s="161"/>
    </row>
    <row r="74" spans="1:14" ht="15.75">
      <c r="A74" s="38"/>
      <c r="B74" s="161"/>
      <c r="C74" s="161"/>
      <c r="D74" s="161"/>
      <c r="E74" s="161"/>
      <c r="F74" s="38"/>
      <c r="G74" s="14"/>
      <c r="H74" s="14"/>
      <c r="I74" s="14"/>
      <c r="J74" s="38"/>
      <c r="K74" s="161"/>
      <c r="L74" s="14"/>
      <c r="M74" s="161"/>
      <c r="N74" s="161"/>
    </row>
    <row r="75" spans="1:14" ht="15.75">
      <c r="A75" s="38"/>
      <c r="B75" s="161"/>
      <c r="C75" s="161"/>
      <c r="D75" s="161"/>
      <c r="E75" s="161"/>
      <c r="F75" s="38"/>
      <c r="G75" s="14"/>
      <c r="H75" s="14"/>
      <c r="I75" s="14"/>
      <c r="J75" s="38"/>
      <c r="K75" s="161"/>
      <c r="L75" s="14"/>
      <c r="M75" s="161"/>
      <c r="N75" s="161"/>
    </row>
    <row r="76" spans="1:11" s="87" customFormat="1" ht="12.75">
      <c r="A76" s="158"/>
      <c r="B76" s="12"/>
      <c r="C76" s="183"/>
      <c r="D76" s="12"/>
      <c r="E76" s="126"/>
      <c r="F76" s="12"/>
      <c r="G76" s="12"/>
      <c r="H76" s="184"/>
      <c r="I76" s="185"/>
      <c r="J76" s="41"/>
      <c r="K76" s="150"/>
    </row>
    <row r="77" spans="1:13" ht="12.75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4"/>
      <c r="M77" s="161"/>
    </row>
    <row r="78" spans="1:13" ht="15">
      <c r="A78" s="186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 ht="12.75">
      <c r="A79" s="39"/>
      <c r="B79" s="161"/>
      <c r="C79" s="161"/>
      <c r="D79" s="161"/>
      <c r="E79" s="187"/>
      <c r="F79" s="161"/>
      <c r="G79" s="161"/>
      <c r="H79" s="161"/>
      <c r="I79" s="161"/>
      <c r="J79" s="161"/>
      <c r="K79" s="161"/>
      <c r="L79" s="161"/>
      <c r="M79" s="161"/>
    </row>
    <row r="80" spans="1:13" ht="12.75">
      <c r="A80" s="161"/>
      <c r="B80" s="161"/>
      <c r="C80" s="161"/>
      <c r="D80" s="161"/>
      <c r="E80" s="187"/>
      <c r="F80" s="161"/>
      <c r="G80" s="161"/>
      <c r="H80" s="161"/>
      <c r="I80" s="161"/>
      <c r="J80" s="161"/>
      <c r="K80" s="161"/>
      <c r="L80" s="161"/>
      <c r="M80" s="161"/>
    </row>
    <row r="81" spans="1:13" ht="12.75">
      <c r="A81" s="161"/>
      <c r="B81" s="161"/>
      <c r="C81" s="161"/>
      <c r="D81" s="161"/>
      <c r="E81" s="187"/>
      <c r="F81" s="161"/>
      <c r="G81" s="161"/>
      <c r="H81" s="161"/>
      <c r="I81" s="161"/>
      <c r="J81" s="161"/>
      <c r="K81" s="161"/>
      <c r="L81" s="161"/>
      <c r="M81" s="161"/>
    </row>
    <row r="82" spans="1:13" ht="12.75">
      <c r="A82" s="161"/>
      <c r="B82" s="161"/>
      <c r="C82" s="161"/>
      <c r="D82" s="161"/>
      <c r="E82" s="187"/>
      <c r="F82" s="161"/>
      <c r="G82" s="161"/>
      <c r="H82" s="161"/>
      <c r="I82" s="161"/>
      <c r="J82" s="161"/>
      <c r="K82" s="161"/>
      <c r="L82" s="161"/>
      <c r="M82" s="161"/>
    </row>
    <row r="83" spans="1:13" ht="12.75">
      <c r="A83" s="161"/>
      <c r="B83" s="161"/>
      <c r="C83" s="161"/>
      <c r="D83" s="161"/>
      <c r="E83" s="187"/>
      <c r="F83" s="161"/>
      <c r="G83" s="161"/>
      <c r="H83" s="161"/>
      <c r="I83" s="161"/>
      <c r="J83" s="161"/>
      <c r="K83" s="161"/>
      <c r="L83" s="161"/>
      <c r="M83" s="161"/>
    </row>
    <row r="84" spans="1:13" ht="12.75">
      <c r="A84" s="161"/>
      <c r="B84" s="161"/>
      <c r="C84" s="161"/>
      <c r="D84" s="40"/>
      <c r="E84" s="188"/>
      <c r="F84" s="161"/>
      <c r="G84" s="161"/>
      <c r="H84" s="161"/>
      <c r="I84" s="161"/>
      <c r="J84" s="161"/>
      <c r="K84" s="161"/>
      <c r="L84" s="161"/>
      <c r="M84" s="161"/>
    </row>
    <row r="85" spans="1:13" ht="12.75">
      <c r="A85" s="39"/>
      <c r="B85" s="161"/>
      <c r="C85" s="161"/>
      <c r="D85" s="161"/>
      <c r="E85" s="189"/>
      <c r="F85" s="190"/>
      <c r="G85" s="161"/>
      <c r="H85" s="161"/>
      <c r="I85" s="161"/>
      <c r="J85" s="161"/>
      <c r="K85" s="161"/>
      <c r="L85" s="161"/>
      <c r="M85" s="161"/>
    </row>
    <row r="86" spans="1:14" ht="12.75">
      <c r="A86" s="161"/>
      <c r="B86" s="161"/>
      <c r="C86" s="161"/>
      <c r="D86" s="161"/>
      <c r="E86" s="189"/>
      <c r="F86" s="190"/>
      <c r="G86" s="161"/>
      <c r="H86" s="161"/>
      <c r="I86" s="161"/>
      <c r="J86" s="161"/>
      <c r="K86" s="161"/>
      <c r="L86" s="14"/>
      <c r="M86" s="161"/>
      <c r="N86" s="161"/>
    </row>
    <row r="87" spans="1:14" ht="12.75">
      <c r="A87" s="161"/>
      <c r="B87" s="161"/>
      <c r="C87" s="161"/>
      <c r="D87" s="161"/>
      <c r="E87" s="189"/>
      <c r="F87" s="190"/>
      <c r="G87" s="161"/>
      <c r="H87" s="161"/>
      <c r="I87" s="161"/>
      <c r="J87" s="161"/>
      <c r="K87" s="161"/>
      <c r="L87" s="14"/>
      <c r="M87" s="161"/>
      <c r="N87" s="161"/>
    </row>
    <row r="88" spans="1:13" ht="12.75">
      <c r="A88" s="161"/>
      <c r="B88" s="161"/>
      <c r="C88" s="161"/>
      <c r="D88" s="161"/>
      <c r="E88" s="189"/>
      <c r="F88" s="190"/>
      <c r="G88" s="161"/>
      <c r="H88" s="161"/>
      <c r="I88" s="161"/>
      <c r="J88" s="161"/>
      <c r="K88" s="161"/>
      <c r="L88" s="14"/>
      <c r="M88" s="161"/>
    </row>
    <row r="89" spans="1:13" ht="12.75">
      <c r="A89" s="161"/>
      <c r="B89" s="161"/>
      <c r="C89" s="161"/>
      <c r="D89" s="161"/>
      <c r="E89" s="189"/>
      <c r="F89" s="190"/>
      <c r="G89" s="161"/>
      <c r="H89" s="161"/>
      <c r="I89" s="161"/>
      <c r="J89" s="161"/>
      <c r="K89" s="161"/>
      <c r="L89" s="14"/>
      <c r="M89" s="161"/>
    </row>
    <row r="90" spans="1:13" ht="12.75">
      <c r="A90" s="161"/>
      <c r="B90" s="161"/>
      <c r="C90" s="161"/>
      <c r="D90" s="40"/>
      <c r="E90" s="188"/>
      <c r="F90" s="161"/>
      <c r="G90" s="161"/>
      <c r="H90" s="161"/>
      <c r="I90" s="161"/>
      <c r="J90" s="161"/>
      <c r="K90" s="161"/>
      <c r="L90" s="14"/>
      <c r="M90" s="161"/>
    </row>
    <row r="91" spans="1:13" ht="12.75">
      <c r="A91" s="39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4"/>
      <c r="M91" s="161"/>
    </row>
    <row r="92" spans="1:13" ht="12.75">
      <c r="A92" s="39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4"/>
      <c r="M92" s="161"/>
    </row>
    <row r="93" spans="1:13" ht="12.75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4"/>
      <c r="M93" s="161"/>
    </row>
    <row r="94" spans="1:13" ht="12.75">
      <c r="A94" s="39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4"/>
      <c r="M94" s="161"/>
    </row>
    <row r="95" spans="1:13" ht="12.75">
      <c r="A95" s="39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4"/>
      <c r="M95" s="161"/>
    </row>
    <row r="96" spans="1:13" ht="12.75">
      <c r="A96" s="39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4"/>
      <c r="M96" s="161"/>
    </row>
    <row r="97" spans="1:13" ht="12.75">
      <c r="A97" s="40"/>
      <c r="B97" s="161"/>
      <c r="C97" s="161"/>
      <c r="D97" s="40"/>
      <c r="E97" s="161"/>
      <c r="F97" s="161"/>
      <c r="G97" s="161"/>
      <c r="H97" s="161"/>
      <c r="I97" s="161"/>
      <c r="J97" s="161"/>
      <c r="K97" s="161"/>
      <c r="L97" s="14"/>
      <c r="M97" s="161"/>
    </row>
    <row r="98" spans="1:13" ht="12.75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4"/>
      <c r="M98" s="161"/>
    </row>
    <row r="99" spans="1:13" ht="12.75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4"/>
      <c r="M99" s="161"/>
    </row>
    <row r="100" spans="1:13" ht="12.75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4"/>
      <c r="M100" s="161"/>
    </row>
    <row r="101" spans="1:13" ht="12.75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4"/>
      <c r="M101" s="161"/>
    </row>
    <row r="102" spans="1:13" ht="12.75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4"/>
      <c r="M102" s="161"/>
    </row>
  </sheetData>
  <mergeCells count="6">
    <mergeCell ref="A3:M3"/>
    <mergeCell ref="A1:M1"/>
    <mergeCell ref="A2:M2"/>
    <mergeCell ref="C6:E6"/>
    <mergeCell ref="G6:I6"/>
    <mergeCell ref="J6:L6"/>
  </mergeCells>
  <printOptions horizontalCentered="1"/>
  <pageMargins left="0.7874015748031497" right="0.7874015748031497" top="0.9" bottom="0.53" header="0.36" footer="0.57"/>
  <pageSetup horizontalDpi="600" verticalDpi="600" orientation="landscape" paperSize="9" scale="90" r:id="rId1"/>
  <headerFooter alignWithMargins="0">
    <oddHeader>&amp;R
Datum: srpen 2008
Tabulka č. 4</oddHead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32.875" style="0" customWidth="1"/>
    <col min="2" max="2" width="16.125" style="46" customWidth="1"/>
    <col min="3" max="3" width="16.125" style="0" customWidth="1"/>
    <col min="4" max="4" width="8.875" style="0" customWidth="1"/>
  </cols>
  <sheetData>
    <row r="1" spans="1:8" s="55" customFormat="1" ht="18">
      <c r="A1" s="53" t="s">
        <v>33</v>
      </c>
      <c r="B1" s="54"/>
      <c r="C1" s="54"/>
      <c r="D1" s="54"/>
      <c r="E1" s="54"/>
      <c r="F1" s="54"/>
      <c r="G1" s="54"/>
      <c r="H1" s="54"/>
    </row>
    <row r="2" spans="1:8" s="55" customFormat="1" ht="18">
      <c r="A2" s="56" t="s">
        <v>231</v>
      </c>
      <c r="B2" s="54"/>
      <c r="C2" s="54"/>
      <c r="D2" s="54"/>
      <c r="E2" s="54"/>
      <c r="F2" s="54"/>
      <c r="G2" s="54"/>
      <c r="H2" s="54"/>
    </row>
    <row r="3" spans="1:9" s="55" customFormat="1" ht="15.75">
      <c r="A3" s="57" t="s">
        <v>232</v>
      </c>
      <c r="B3" s="58"/>
      <c r="C3" s="58"/>
      <c r="D3" s="58"/>
      <c r="E3" s="58"/>
      <c r="F3" s="58"/>
      <c r="G3" s="59"/>
      <c r="H3" s="60"/>
      <c r="I3" s="59"/>
    </row>
    <row r="4" ht="13.5" thickBot="1"/>
    <row r="5" spans="1:6" ht="19.5" thickBot="1">
      <c r="A5" s="67" t="s">
        <v>37</v>
      </c>
      <c r="B5" s="68" t="s">
        <v>43</v>
      </c>
      <c r="C5" s="69" t="s">
        <v>34</v>
      </c>
      <c r="F5" s="73"/>
    </row>
    <row r="6" spans="1:3" ht="15">
      <c r="A6" s="62" t="s">
        <v>35</v>
      </c>
      <c r="B6" s="63">
        <v>97599</v>
      </c>
      <c r="C6" s="82">
        <f>SUM(B6*100)/B12</f>
        <v>44.40274062346454</v>
      </c>
    </row>
    <row r="7" spans="1:3" ht="15">
      <c r="A7" s="62" t="s">
        <v>27</v>
      </c>
      <c r="B7" s="63">
        <v>19252</v>
      </c>
      <c r="C7" s="82">
        <f>SUM(B7*100)/B12</f>
        <v>8.758712307328347</v>
      </c>
    </row>
    <row r="8" spans="1:3" ht="15">
      <c r="A8" s="62" t="s">
        <v>25</v>
      </c>
      <c r="B8" s="63">
        <v>55814</v>
      </c>
      <c r="C8" s="82">
        <f>SUM(B8*100)/B12</f>
        <v>25.392622518243527</v>
      </c>
    </row>
    <row r="9" spans="1:3" ht="15">
      <c r="A9" s="62" t="s">
        <v>29</v>
      </c>
      <c r="B9" s="63">
        <v>26121</v>
      </c>
      <c r="C9" s="83">
        <f>SUM(B9*100)/B12</f>
        <v>11.883769176175138</v>
      </c>
    </row>
    <row r="10" spans="1:3" ht="15.75">
      <c r="A10" s="64" t="s">
        <v>38</v>
      </c>
      <c r="B10" s="269">
        <f>SUM(B6:B9)</f>
        <v>198786</v>
      </c>
      <c r="C10" s="74">
        <f>SUM(C6:C9)</f>
        <v>90.43784462521155</v>
      </c>
    </row>
    <row r="11" spans="1:3" ht="16.5" thickBot="1">
      <c r="A11" s="65" t="s">
        <v>39</v>
      </c>
      <c r="B11" s="66">
        <v>21018</v>
      </c>
      <c r="C11" s="71">
        <f>SUM(B11*100)/B12</f>
        <v>9.562155374788448</v>
      </c>
    </row>
    <row r="12" spans="1:3" ht="16.5" thickBot="1">
      <c r="A12" s="70" t="s">
        <v>36</v>
      </c>
      <c r="B12" s="270">
        <f>SUM(B10:B11)</f>
        <v>219804</v>
      </c>
      <c r="C12" s="72">
        <v>100</v>
      </c>
    </row>
    <row r="13" spans="1:3" ht="15.75">
      <c r="A13" s="78"/>
      <c r="B13" s="79"/>
      <c r="C13" s="80"/>
    </row>
    <row r="14" spans="1:3" ht="15.75">
      <c r="A14" s="78" t="s">
        <v>40</v>
      </c>
      <c r="B14" s="79"/>
      <c r="C14" s="80"/>
    </row>
    <row r="15" ht="13.5" thickBot="1"/>
    <row r="16" spans="1:4" ht="16.5" thickBot="1">
      <c r="A16" s="76" t="s">
        <v>37</v>
      </c>
      <c r="B16" s="288" t="s">
        <v>8</v>
      </c>
      <c r="C16" s="289"/>
      <c r="D16" s="290"/>
    </row>
    <row r="17" spans="1:4" ht="15">
      <c r="A17" s="272" t="s">
        <v>35</v>
      </c>
      <c r="B17" s="291" t="s">
        <v>233</v>
      </c>
      <c r="C17" s="292"/>
      <c r="D17" s="293"/>
    </row>
    <row r="18" spans="1:4" ht="15">
      <c r="A18" s="77" t="s">
        <v>27</v>
      </c>
      <c r="B18" s="294" t="s">
        <v>234</v>
      </c>
      <c r="C18" s="295"/>
      <c r="D18" s="296"/>
    </row>
    <row r="19" spans="1:4" ht="15">
      <c r="A19" s="77"/>
      <c r="B19" s="300" t="s">
        <v>236</v>
      </c>
      <c r="C19" s="301"/>
      <c r="D19" s="274"/>
    </row>
    <row r="20" spans="1:4" ht="15">
      <c r="A20" s="81" t="s">
        <v>25</v>
      </c>
      <c r="B20" s="294" t="s">
        <v>237</v>
      </c>
      <c r="C20" s="295"/>
      <c r="D20" s="296"/>
    </row>
    <row r="21" spans="1:4" ht="15">
      <c r="A21" s="75"/>
      <c r="B21" s="300" t="s">
        <v>235</v>
      </c>
      <c r="C21" s="301"/>
      <c r="D21" s="274"/>
    </row>
    <row r="22" spans="1:4" ht="15.75" thickBot="1">
      <c r="A22" s="271" t="s">
        <v>29</v>
      </c>
      <c r="B22" s="297">
        <v>73816.76811</v>
      </c>
      <c r="C22" s="298"/>
      <c r="D22" s="299"/>
    </row>
  </sheetData>
  <mergeCells count="7">
    <mergeCell ref="B16:D16"/>
    <mergeCell ref="B17:D17"/>
    <mergeCell ref="B18:D18"/>
    <mergeCell ref="B22:D22"/>
    <mergeCell ref="B19:D19"/>
    <mergeCell ref="B20:D20"/>
    <mergeCell ref="B21:D21"/>
  </mergeCells>
  <printOptions/>
  <pageMargins left="0.7874015748031497" right="0.7874015748031497" top="1.08" bottom="0.4330708661417323" header="0.44" footer="0.4330708661417323"/>
  <pageSetup horizontalDpi="600" verticalDpi="600" orientation="landscape" paperSize="9" scale="90" r:id="rId1"/>
  <headerFooter alignWithMargins="0">
    <oddHeader>&amp;R
Datum: srpen 2008
Tabulka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PC</dc:creator>
  <cp:keywords/>
  <dc:description/>
  <cp:lastModifiedBy>Architektonické studio Hysek</cp:lastModifiedBy>
  <cp:lastPrinted>2008-08-04T09:15:34Z</cp:lastPrinted>
  <dcterms:created xsi:type="dcterms:W3CDTF">2006-10-18T08:16:36Z</dcterms:created>
  <dcterms:modified xsi:type="dcterms:W3CDTF">2008-08-04T09:15:38Z</dcterms:modified>
  <cp:category/>
  <cp:version/>
  <cp:contentType/>
  <cp:contentStatus/>
</cp:coreProperties>
</file>